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ieseArbeitsmappe" defaultThemeVersion="124226"/>
  <bookViews>
    <workbookView xWindow="-7755" yWindow="2520" windowWidth="11625" windowHeight="3960"/>
  </bookViews>
  <sheets>
    <sheet name="Tabelle1" sheetId="1" r:id="rId1"/>
  </sheets>
  <definedNames>
    <definedName name="a">Tabelle1!#REF!</definedName>
    <definedName name="_xlnm.Print_Area" localSheetId="0">Tabelle1!$A$1:$H$283</definedName>
    <definedName name="Shape" comment="Standard;">Tabelle1!$E$157</definedName>
  </definedNames>
  <calcPr calcId="145621"/>
</workbook>
</file>

<file path=xl/calcChain.xml><?xml version="1.0" encoding="utf-8"?>
<calcChain xmlns="http://schemas.openxmlformats.org/spreadsheetml/2006/main">
  <c r="F65" i="1" l="1"/>
  <c r="F64" i="1"/>
  <c r="E66" i="1"/>
  <c r="E65" i="1"/>
  <c r="E64" i="1"/>
  <c r="D66" i="1"/>
  <c r="D65" i="1"/>
  <c r="D64" i="1"/>
  <c r="F126" i="1" l="1"/>
  <c r="F157" i="1"/>
  <c r="F143" i="1"/>
  <c r="C143" i="1"/>
  <c r="C142" i="1"/>
  <c r="C141" i="1"/>
  <c r="C140" i="1"/>
  <c r="C139" i="1"/>
  <c r="C138" i="1"/>
  <c r="C71" i="1" l="1"/>
  <c r="C70" i="1"/>
  <c r="F140" i="1" l="1"/>
  <c r="G234" i="1" l="1"/>
  <c r="F124" i="1" l="1"/>
  <c r="H77" i="1" l="1"/>
  <c r="H76" i="1"/>
  <c r="E32" i="1" l="1"/>
  <c r="E33" i="1"/>
  <c r="A38" i="1"/>
  <c r="E35" i="1"/>
  <c r="E34" i="1"/>
  <c r="H75" i="1" l="1"/>
  <c r="H70" i="1"/>
  <c r="H88" i="1" l="1"/>
  <c r="C88" i="1" s="1"/>
  <c r="H97" i="1"/>
  <c r="C97" i="1" s="1"/>
  <c r="H78" i="1"/>
  <c r="C78" i="1" s="1"/>
  <c r="D104" i="1" l="1"/>
  <c r="H108" i="1"/>
  <c r="C108" i="1" s="1"/>
  <c r="H74" i="1"/>
  <c r="G74" i="1" l="1"/>
</calcChain>
</file>

<file path=xl/sharedStrings.xml><?xml version="1.0" encoding="utf-8"?>
<sst xmlns="http://schemas.openxmlformats.org/spreadsheetml/2006/main" count="187" uniqueCount="136">
  <si>
    <t>Base Configuration</t>
  </si>
  <si>
    <t>Picture</t>
  </si>
  <si>
    <t>Part #</t>
  </si>
  <si>
    <t>Description</t>
  </si>
  <si>
    <t>Including:</t>
  </si>
  <si>
    <t>Most used for:</t>
  </si>
  <si>
    <t>Ventilation tube</t>
  </si>
  <si>
    <t>Filter tube</t>
  </si>
  <si>
    <t>Excellent for taping</t>
  </si>
  <si>
    <t>Attaching/taping boots</t>
  </si>
  <si>
    <t>Assemble short tubes</t>
  </si>
  <si>
    <t>Taping</t>
  </si>
  <si>
    <t>Circumference taping</t>
  </si>
  <si>
    <t>Pieces</t>
  </si>
  <si>
    <t>Leister Seamtek Base</t>
  </si>
  <si>
    <t>Pressure roller steel 25 mm (Standard)</t>
  </si>
  <si>
    <t>Standard nozzle 25mm (Standard)</t>
  </si>
  <si>
    <t>metric unit</t>
  </si>
  <si>
    <t>Inch unit</t>
  </si>
  <si>
    <t>(-  +)</t>
  </si>
  <si>
    <t>Wheel, Steel, Ø 63.5 mm x 8 mm</t>
  </si>
  <si>
    <t>Wheel, Steel, Ø 63.5 mm x 13 mm</t>
  </si>
  <si>
    <t>Wheel, Steel, Ø 63.5 mm x 19 mm</t>
  </si>
  <si>
    <t>Wheel, Steel, Ø 63.5 mm x 25 mm</t>
  </si>
  <si>
    <t>Wheel, Steel, Ø 63.5 mm x 38 mm</t>
  </si>
  <si>
    <t>Seamtek Nozzle 8 mm (Low Flow)</t>
  </si>
  <si>
    <t>Seamtek Nozzle 13 mm (Low Flow)</t>
  </si>
  <si>
    <t>Seamtek Nozzle 19 mm</t>
  </si>
  <si>
    <t>Seamtek Nozzle 25 mm</t>
  </si>
  <si>
    <t>Seamtek Nozzle 38 mm</t>
  </si>
  <si>
    <t>Relay 14 pins / 4 contacts</t>
  </si>
  <si>
    <t>Electrical Box Key</t>
  </si>
  <si>
    <t>RM- Nummer</t>
  </si>
  <si>
    <t xml:space="preserve">Country </t>
  </si>
  <si>
    <t>Contact person</t>
  </si>
  <si>
    <t>Delivery country</t>
  </si>
  <si>
    <t>air</t>
  </si>
  <si>
    <t>sea</t>
  </si>
  <si>
    <t>road</t>
  </si>
  <si>
    <t>exlusive transport</t>
  </si>
  <si>
    <t>General information</t>
  </si>
  <si>
    <t>Delivery information</t>
  </si>
  <si>
    <t>Quickarm mounted</t>
  </si>
  <si>
    <t>Sidearm mounted</t>
  </si>
  <si>
    <t>Tape Deliver System (TDS) mounted</t>
  </si>
  <si>
    <t>caps</t>
  </si>
  <si>
    <t>Delivery address</t>
  </si>
  <si>
    <t>Quote</t>
  </si>
  <si>
    <t>Purchase Order</t>
  </si>
  <si>
    <t>Customer information</t>
  </si>
  <si>
    <t>Company name</t>
  </si>
  <si>
    <t>Adress</t>
  </si>
  <si>
    <t>Delivery mode</t>
  </si>
  <si>
    <t>Please send the completed document to the responsible sales person!</t>
  </si>
  <si>
    <t>Order confirmation No.</t>
  </si>
  <si>
    <t>Please fill in all yellow input fields on this page for our administration. On page 2 you can select the requested base configuration. From page 3 you have the option to select many different accessories and parts for maintenance.</t>
  </si>
  <si>
    <t>Customized nozzles on request!</t>
  </si>
  <si>
    <t>Comments</t>
  </si>
  <si>
    <t>Pedestal mounted-front</t>
  </si>
  <si>
    <t>Pedestal mounted-back</t>
  </si>
  <si>
    <t>Wheel, Steel, Ø 63.5 mm x 50 mm</t>
  </si>
  <si>
    <t xml:space="preserve">Wheel, Steel, Ø 63.5 mm x 64 mm </t>
  </si>
  <si>
    <t>Ø 63.5 mm x</t>
  </si>
  <si>
    <t>mm</t>
  </si>
  <si>
    <t xml:space="preserve">Ø 63.5 mm x </t>
  </si>
  <si>
    <r>
      <rPr>
        <b/>
        <sz val="11"/>
        <color theme="1"/>
        <rFont val="Calibri"/>
        <family val="2"/>
        <scheme val="minor"/>
      </rPr>
      <t>Special</t>
    </r>
    <r>
      <rPr>
        <sz val="11"/>
        <color theme="1"/>
        <rFont val="Calibri"/>
        <family val="2"/>
        <scheme val="minor"/>
      </rPr>
      <t xml:space="preserve"> Wheel, Steel</t>
    </r>
  </si>
  <si>
    <t>Hardness</t>
  </si>
  <si>
    <r>
      <rPr>
        <b/>
        <sz val="11"/>
        <color theme="1"/>
        <rFont val="Calibri"/>
        <family val="2"/>
        <scheme val="minor"/>
      </rPr>
      <t>Special</t>
    </r>
    <r>
      <rPr>
        <sz val="11"/>
        <color theme="1"/>
        <rFont val="Calibri"/>
        <family val="2"/>
        <scheme val="minor"/>
      </rPr>
      <t xml:space="preserve"> Wheel Silicon</t>
    </r>
  </si>
  <si>
    <t>Wheel, Steel, Ø 63.5 mm x 57 mm</t>
  </si>
  <si>
    <t>(Tape deliver system as spare part unmounted: 154.606)</t>
  </si>
  <si>
    <t>Transport Box (1‘760 x 926 x 1‘536 / 145 kg)</t>
  </si>
  <si>
    <t>Guides</t>
  </si>
  <si>
    <t>Thermobonding tape</t>
  </si>
  <si>
    <t>Wheels Steel</t>
  </si>
  <si>
    <t>Wheel, Silicone, 50A, Ø 63.5 mm x 13 mm</t>
  </si>
  <si>
    <t>Wheel, Silicone, 50A, Ø 63.5 mm x 19 mm</t>
  </si>
  <si>
    <t>Wheel, Silicone, 50A, Ø 63.5 mm x 25 mm</t>
  </si>
  <si>
    <t>Wheel, Silicone, 50A, Ø 63.5 mm x 38 mm</t>
  </si>
  <si>
    <t xml:space="preserve">Wheel, Silicone, 50A, Ø 63.5 mm x 50 mm </t>
  </si>
  <si>
    <t xml:space="preserve">Wheel, Silicone, 50A, Ø 63.5 mm x 57 mm </t>
  </si>
  <si>
    <t xml:space="preserve">Wheel, Silicone, 50A, Ø 63.5 mm x 64 mm </t>
  </si>
  <si>
    <t>Wheels Silicone 50A Shore (RAL 7034)</t>
  </si>
  <si>
    <r>
      <t xml:space="preserve">Adjustable </t>
    </r>
    <r>
      <rPr>
        <b/>
        <sz val="11"/>
        <color theme="1"/>
        <rFont val="Calibri"/>
        <family val="2"/>
        <scheme val="minor"/>
      </rPr>
      <t xml:space="preserve">Open Hem/ Pocket </t>
    </r>
    <r>
      <rPr>
        <sz val="11"/>
        <color theme="1"/>
        <rFont val="Calibri"/>
        <family val="2"/>
        <scheme val="minor"/>
      </rPr>
      <t>Guide up to 110 mm</t>
    </r>
  </si>
  <si>
    <r>
      <t xml:space="preserve">Modular </t>
    </r>
    <r>
      <rPr>
        <b/>
        <sz val="11"/>
        <color theme="1"/>
        <rFont val="Calibri"/>
        <family val="2"/>
        <scheme val="minor"/>
      </rPr>
      <t>3D-/ Keder</t>
    </r>
    <r>
      <rPr>
        <sz val="11"/>
        <color theme="1"/>
        <rFont val="Calibri"/>
        <family val="2"/>
        <scheme val="minor"/>
      </rPr>
      <t xml:space="preserve"> Guide</t>
    </r>
  </si>
  <si>
    <r>
      <rPr>
        <b/>
        <sz val="11"/>
        <color theme="1"/>
        <rFont val="Calibri"/>
        <family val="2"/>
        <scheme val="minor"/>
      </rPr>
      <t>Holder system</t>
    </r>
    <r>
      <rPr>
        <sz val="11"/>
        <color theme="1"/>
        <rFont val="Calibri"/>
        <family val="2"/>
        <scheme val="minor"/>
      </rPr>
      <t xml:space="preserve"> (rodding) for Guides</t>
    </r>
  </si>
  <si>
    <t>Quickarm (not mounted)</t>
  </si>
  <si>
    <t>Sidearm (not mounted)</t>
  </si>
  <si>
    <t>Tape delivery sytem (not mounted)</t>
  </si>
  <si>
    <t>Heating Element 230V/ 3600W</t>
  </si>
  <si>
    <t>Thermocouple</t>
  </si>
  <si>
    <t>Tubes</t>
  </si>
  <si>
    <r>
      <t xml:space="preserve">Quickarm Overlap guide for Tubing </t>
    </r>
    <r>
      <rPr>
        <sz val="10"/>
        <color theme="1"/>
        <rFont val="Calibri"/>
        <family val="2"/>
        <scheme val="minor"/>
      </rPr>
      <t>(No guide holder system needed)</t>
    </r>
  </si>
  <si>
    <t>SEAMTEK 900 AT- Accessories</t>
  </si>
  <si>
    <t>SEAMTEK 900 AT- Base Configuration</t>
  </si>
  <si>
    <t>SEAMTEK 900 AT- Configurator</t>
  </si>
  <si>
    <t>SEAMTEK 900 AT- Different Accessories</t>
  </si>
  <si>
    <t>SEAMTEK 900 AT- Maintenance &amp; Spare parts</t>
  </si>
  <si>
    <r>
      <t xml:space="preserve">Adjustable </t>
    </r>
    <r>
      <rPr>
        <b/>
        <sz val="11"/>
        <color theme="1"/>
        <rFont val="Calibri"/>
        <family val="2"/>
        <scheme val="minor"/>
      </rPr>
      <t>Overlap</t>
    </r>
    <r>
      <rPr>
        <sz val="11"/>
        <color theme="1"/>
        <rFont val="Calibri"/>
        <family val="2"/>
        <scheme val="minor"/>
      </rPr>
      <t xml:space="preserve"> Guide 0-64mm</t>
    </r>
  </si>
  <si>
    <t>Closing nozzle with angle</t>
  </si>
  <si>
    <t>Taping Nozzle 25 mm</t>
  </si>
  <si>
    <t>Adjustable taping nozzle 50 mm</t>
  </si>
  <si>
    <t>Nozzles Seamtek 900 AT</t>
  </si>
  <si>
    <t>Seamtek Nozzle 50 mm</t>
  </si>
  <si>
    <t>Seamtek Nozzle 55 mm</t>
  </si>
  <si>
    <t>Seamtek Nozzle 64 mm</t>
  </si>
  <si>
    <t>Nozzles Special application</t>
  </si>
  <si>
    <t xml:space="preserve">Seamtek customized nozzle </t>
  </si>
  <si>
    <t>Size</t>
  </si>
  <si>
    <t>(Quickarm as spare part unmounted: 157.630)</t>
  </si>
  <si>
    <t>(Sidearm as spare part unmounted: 157.629)</t>
  </si>
  <si>
    <r>
      <t xml:space="preserve">Adjustable </t>
    </r>
    <r>
      <rPr>
        <b/>
        <sz val="11"/>
        <color theme="1"/>
        <rFont val="Calibri"/>
        <family val="2"/>
        <scheme val="minor"/>
      </rPr>
      <t>Hem-Piping</t>
    </r>
    <r>
      <rPr>
        <sz val="11"/>
        <color theme="1"/>
        <rFont val="Calibri"/>
        <family val="2"/>
        <scheme val="minor"/>
      </rPr>
      <t xml:space="preserve"> Guide 5-38 mm/Piping 1-13 mm</t>
    </r>
  </si>
  <si>
    <r>
      <t xml:space="preserve">Adjustable </t>
    </r>
    <r>
      <rPr>
        <b/>
        <sz val="11"/>
        <color theme="1"/>
        <rFont val="Calibri"/>
        <family val="2"/>
        <scheme val="minor"/>
      </rPr>
      <t>Hem-Piping</t>
    </r>
    <r>
      <rPr>
        <sz val="11"/>
        <color theme="1"/>
        <rFont val="Calibri"/>
        <family val="2"/>
        <scheme val="minor"/>
      </rPr>
      <t xml:space="preserve"> Guide (for heavy materials)</t>
    </r>
  </si>
  <si>
    <t>Hem nozzle 25mm</t>
  </si>
  <si>
    <t>Shape</t>
  </si>
  <si>
    <t>Adapter for heating element</t>
  </si>
  <si>
    <t>Select here!</t>
  </si>
  <si>
    <r>
      <t xml:space="preserve">Adjustable </t>
    </r>
    <r>
      <rPr>
        <b/>
        <sz val="11"/>
        <color theme="1"/>
        <rFont val="Calibri"/>
        <family val="2"/>
        <scheme val="minor"/>
      </rPr>
      <t>Overlap</t>
    </r>
    <r>
      <rPr>
        <sz val="11"/>
        <color theme="1"/>
        <rFont val="Calibri"/>
        <family val="2"/>
        <scheme val="minor"/>
      </rPr>
      <t xml:space="preserve"> Guide from </t>
    </r>
    <r>
      <rPr>
        <b/>
        <sz val="11"/>
        <color theme="1"/>
        <rFont val="Calibri"/>
        <family val="2"/>
        <scheme val="minor"/>
      </rPr>
      <t>the Left</t>
    </r>
  </si>
  <si>
    <r>
      <t xml:space="preserve">Adjustable </t>
    </r>
    <r>
      <rPr>
        <b/>
        <sz val="11"/>
        <color theme="1"/>
        <rFont val="Calibri"/>
        <family val="2"/>
        <scheme val="minor"/>
      </rPr>
      <t>Thermo- bonding</t>
    </r>
    <r>
      <rPr>
        <sz val="11"/>
        <color theme="1"/>
        <rFont val="Calibri"/>
        <family val="2"/>
        <scheme val="minor"/>
      </rPr>
      <t xml:space="preserve"> Guide</t>
    </r>
  </si>
  <si>
    <r>
      <t xml:space="preserve">Material puller system --&gt; </t>
    </r>
    <r>
      <rPr>
        <sz val="10"/>
        <color rgb="FFFF0000"/>
        <rFont val="Arial"/>
        <family val="2"/>
      </rPr>
      <t>Soon available</t>
    </r>
  </si>
  <si>
    <r>
      <t xml:space="preserve">Tape cutting unit --&gt; </t>
    </r>
    <r>
      <rPr>
        <sz val="10"/>
        <color rgb="FFFF0000"/>
        <rFont val="Arial"/>
        <family val="2"/>
      </rPr>
      <t>Soon available</t>
    </r>
  </si>
  <si>
    <r>
      <t xml:space="preserve">Foldable lamp --&gt; </t>
    </r>
    <r>
      <rPr>
        <sz val="10"/>
        <color rgb="FFFF0000"/>
        <rFont val="Arial"/>
        <family val="2"/>
      </rPr>
      <t>Soon available</t>
    </r>
  </si>
  <si>
    <t>Transport box and delivery is not included in price</t>
  </si>
  <si>
    <r>
      <t xml:space="preserve">Fume exhaust adapter --&gt; </t>
    </r>
    <r>
      <rPr>
        <sz val="10"/>
        <color rgb="FFFF0000"/>
        <rFont val="Arial"/>
        <family val="2"/>
      </rPr>
      <t>Soon available</t>
    </r>
  </si>
  <si>
    <t>Supervision monitoring system</t>
  </si>
  <si>
    <t>Air filter set</t>
  </si>
  <si>
    <t>Spanish</t>
  </si>
  <si>
    <t>Chinese</t>
  </si>
  <si>
    <t>Czech</t>
  </si>
  <si>
    <t>French</t>
  </si>
  <si>
    <t>Turkish</t>
  </si>
  <si>
    <t>Dutch</t>
  </si>
  <si>
    <t>Russian</t>
  </si>
  <si>
    <t>Italian</t>
  </si>
  <si>
    <t>On this page you can select the base configuration. The Seamtek 900 AT will be supplied in a wooden transport box. The price for this transport box is not included and will be charged separately. Note that the green fields appear as soon as you have selected one item of this article.  From page 3 you have the opportunity to select various accessories and parts for maintenance. Items with a star (*) after the Part # show the recommended articles for maintenance.</t>
  </si>
  <si>
    <t>Please choose the language of the user manual! English and German are always delivered with the machine!</t>
  </si>
  <si>
    <t>Select!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</si>
</sst>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41" x14ac:knownFonts="1">
    <font>
      <sz val="10"/>
      <color theme="1"/>
      <name val="Arial"/>
      <family val="2"/>
    </font>
    <font>
      <b/>
      <sz val="11"/>
      <color theme="1"/>
      <name val="Arial"/>
      <family val="2"/>
    </font>
    <font>
      <sz val="14"/>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12"/>
      <color theme="1"/>
      <name val="Calibri"/>
      <family val="2"/>
      <scheme val="minor"/>
    </font>
    <font>
      <i/>
      <sz val="11"/>
      <color theme="1"/>
      <name val="Calibri"/>
      <family val="2"/>
      <scheme val="minor"/>
    </font>
    <font>
      <sz val="11"/>
      <color theme="1"/>
      <name val="Arial"/>
      <family val="2"/>
    </font>
    <font>
      <b/>
      <sz val="10"/>
      <color theme="1"/>
      <name val="Arial"/>
      <family val="2"/>
    </font>
    <font>
      <sz val="10"/>
      <color theme="0"/>
      <name val="Arial"/>
      <family val="2"/>
    </font>
    <font>
      <sz val="11"/>
      <color theme="0"/>
      <name val="Calibri"/>
      <family val="2"/>
      <scheme val="minor"/>
    </font>
    <font>
      <b/>
      <sz val="12"/>
      <color theme="1"/>
      <name val="Calibri"/>
      <family val="2"/>
      <scheme val="minor"/>
    </font>
    <font>
      <b/>
      <i/>
      <sz val="12"/>
      <color theme="1"/>
      <name val="Calibri"/>
      <family val="2"/>
      <scheme val="minor"/>
    </font>
    <font>
      <sz val="12"/>
      <color theme="0"/>
      <name val="Calibri"/>
      <family val="2"/>
      <scheme val="minor"/>
    </font>
    <font>
      <b/>
      <sz val="10"/>
      <color theme="1"/>
      <name val="Calibri"/>
      <family val="2"/>
      <scheme val="minor"/>
    </font>
    <font>
      <b/>
      <i/>
      <sz val="14"/>
      <color theme="1"/>
      <name val="Calibri"/>
      <family val="2"/>
      <scheme val="minor"/>
    </font>
    <font>
      <sz val="9"/>
      <color theme="0"/>
      <name val="Arial"/>
      <family val="2"/>
    </font>
    <font>
      <sz val="12"/>
      <color rgb="FFFF0000"/>
      <name val="Arial"/>
      <family val="2"/>
    </font>
    <font>
      <sz val="11"/>
      <name val="Calibri"/>
      <family val="2"/>
      <scheme val="minor"/>
    </font>
    <font>
      <b/>
      <sz val="11"/>
      <name val="Calibri"/>
      <family val="2"/>
      <scheme val="minor"/>
    </font>
    <font>
      <sz val="14"/>
      <color theme="1"/>
      <name val="Arial"/>
      <family val="2"/>
    </font>
    <font>
      <i/>
      <sz val="14"/>
      <color theme="1"/>
      <name val="Arial"/>
      <family val="2"/>
    </font>
    <font>
      <b/>
      <sz val="14"/>
      <color theme="1"/>
      <name val="Calibri"/>
      <family val="2"/>
      <scheme val="minor"/>
    </font>
    <font>
      <i/>
      <sz val="10"/>
      <color theme="1"/>
      <name val="Arial"/>
      <family val="2"/>
    </font>
    <font>
      <sz val="11"/>
      <color rgb="FFFF0000"/>
      <name val="Calibri"/>
      <family val="2"/>
      <scheme val="minor"/>
    </font>
    <font>
      <sz val="9"/>
      <color theme="1"/>
      <name val="Calibri"/>
      <family val="2"/>
      <scheme val="minor"/>
    </font>
    <font>
      <sz val="12"/>
      <color rgb="FFFF0000"/>
      <name val="Calibri"/>
      <family val="2"/>
      <scheme val="minor"/>
    </font>
    <font>
      <sz val="10"/>
      <color theme="0"/>
      <name val="Calibri"/>
      <family val="2"/>
      <scheme val="minor"/>
    </font>
    <font>
      <b/>
      <i/>
      <sz val="12"/>
      <color rgb="FFFF0000"/>
      <name val="Calibri"/>
      <family val="2"/>
      <scheme val="minor"/>
    </font>
    <font>
      <sz val="8"/>
      <color rgb="FF000000"/>
      <name val="Tahoma"/>
      <family val="2"/>
    </font>
    <font>
      <b/>
      <sz val="11"/>
      <color theme="0"/>
      <name val="Calibri"/>
      <family val="2"/>
      <scheme val="minor"/>
    </font>
    <font>
      <b/>
      <sz val="11"/>
      <color rgb="FFFF0000"/>
      <name val="Calibri"/>
      <family val="2"/>
      <scheme val="minor"/>
    </font>
    <font>
      <b/>
      <sz val="10"/>
      <color rgb="FFFF0000"/>
      <name val="Arial"/>
      <family val="2"/>
    </font>
    <font>
      <sz val="10"/>
      <color rgb="FFFF0000"/>
      <name val="Arial"/>
      <family val="2"/>
    </font>
    <font>
      <b/>
      <i/>
      <sz val="16"/>
      <color theme="1"/>
      <name val="Calibri"/>
      <family val="2"/>
      <scheme val="minor"/>
    </font>
    <font>
      <b/>
      <sz val="24"/>
      <color theme="0"/>
      <name val="Calibri"/>
      <family val="2"/>
      <scheme val="minor"/>
    </font>
    <font>
      <sz val="10"/>
      <name val="Arial"/>
      <family val="2"/>
    </font>
    <font>
      <b/>
      <sz val="9"/>
      <color rgb="FFFF0000"/>
      <name val="Calibri"/>
      <family val="2"/>
      <scheme val="minor"/>
    </font>
    <font>
      <b/>
      <sz val="9"/>
      <color rgb="FFFF0000"/>
      <name val="Arial"/>
      <family val="2"/>
    </font>
    <font>
      <b/>
      <sz val="14"/>
      <color rgb="FFFF0000"/>
      <name val="Calibri"/>
      <family val="2"/>
      <scheme val="minor"/>
    </font>
  </fonts>
  <fills count="11">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7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bottom style="medium">
        <color rgb="FF00C846"/>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rgb="FF00C846"/>
      </right>
      <top/>
      <bottom style="thick">
        <color indexed="64"/>
      </bottom>
      <diagonal/>
    </border>
    <border>
      <left style="medium">
        <color rgb="FF00C846"/>
      </left>
      <right style="medium">
        <color rgb="FF00C846"/>
      </right>
      <top style="medium">
        <color rgb="FF00C846"/>
      </top>
      <bottom style="thick">
        <color indexed="64"/>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indexed="64"/>
      </right>
      <top style="thin">
        <color indexed="64"/>
      </top>
      <bottom style="thick">
        <color indexed="64"/>
      </bottom>
      <diagonal/>
    </border>
    <border>
      <left/>
      <right style="medium">
        <color indexed="64"/>
      </right>
      <top style="thin">
        <color indexed="64"/>
      </top>
      <bottom style="thin">
        <color indexed="64"/>
      </bottom>
      <diagonal/>
    </border>
    <border>
      <left style="thin">
        <color indexed="64"/>
      </left>
      <right style="medium">
        <color rgb="FF00C846"/>
      </right>
      <top/>
      <bottom/>
      <diagonal/>
    </border>
    <border>
      <left style="medium">
        <color rgb="FF00C846"/>
      </left>
      <right style="medium">
        <color rgb="FF00C846"/>
      </right>
      <top style="medium">
        <color rgb="FF00C846"/>
      </top>
      <bottom style="thin">
        <color indexed="64"/>
      </bottom>
      <diagonal/>
    </border>
    <border>
      <left style="medium">
        <color rgb="FF00C846"/>
      </left>
      <right style="medium">
        <color rgb="FF00C846"/>
      </right>
      <top style="medium">
        <color rgb="FF00C846"/>
      </top>
      <bottom style="medium">
        <color indexed="64"/>
      </bottom>
      <diagonal/>
    </border>
    <border>
      <left/>
      <right style="thin">
        <color indexed="64"/>
      </right>
      <top/>
      <bottom style="thick">
        <color indexed="64"/>
      </bottom>
      <diagonal/>
    </border>
    <border>
      <left/>
      <right style="medium">
        <color indexed="64"/>
      </right>
      <top/>
      <bottom style="thin">
        <color indexed="64"/>
      </bottom>
      <diagonal/>
    </border>
  </borders>
  <cellStyleXfs count="1">
    <xf numFmtId="0" fontId="0" fillId="0" borderId="0"/>
  </cellStyleXfs>
  <cellXfs count="492">
    <xf numFmtId="0" fontId="0" fillId="0" borderId="0" xfId="0"/>
    <xf numFmtId="0" fontId="0" fillId="0" borderId="0" xfId="0" applyBorder="1"/>
    <xf numFmtId="0" fontId="4" fillId="0" borderId="6" xfId="0" applyFont="1" applyBorder="1" applyProtection="1">
      <protection hidden="1"/>
    </xf>
    <xf numFmtId="0" fontId="0" fillId="0" borderId="6" xfId="0" applyBorder="1" applyProtection="1">
      <protection hidden="1"/>
    </xf>
    <xf numFmtId="0" fontId="0" fillId="0" borderId="9" xfId="0" applyBorder="1" applyAlignment="1" applyProtection="1">
      <protection hidden="1"/>
    </xf>
    <xf numFmtId="0" fontId="0" fillId="0" borderId="4" xfId="0" applyBorder="1" applyAlignment="1" applyProtection="1">
      <protection hidden="1"/>
    </xf>
    <xf numFmtId="0" fontId="3" fillId="2" borderId="0" xfId="0" applyFont="1" applyFill="1" applyBorder="1" applyAlignment="1" applyProtection="1">
      <alignment vertical="top"/>
      <protection hidden="1"/>
    </xf>
    <xf numFmtId="0" fontId="3" fillId="2" borderId="4" xfId="0" applyFont="1" applyFill="1" applyBorder="1" applyAlignment="1" applyProtection="1">
      <alignment vertical="top"/>
      <protection hidden="1"/>
    </xf>
    <xf numFmtId="0" fontId="7" fillId="2" borderId="0" xfId="0" applyFont="1" applyFill="1" applyBorder="1" applyAlignment="1" applyProtection="1">
      <alignment horizontal="left"/>
      <protection hidden="1"/>
    </xf>
    <xf numFmtId="0" fontId="3" fillId="2" borderId="1" xfId="0" applyFont="1" applyFill="1" applyBorder="1" applyAlignment="1" applyProtection="1">
      <alignment vertical="top"/>
      <protection hidden="1"/>
    </xf>
    <xf numFmtId="0" fontId="0" fillId="0" borderId="0" xfId="0" applyBorder="1" applyAlignment="1" applyProtection="1">
      <protection hidden="1"/>
    </xf>
    <xf numFmtId="0" fontId="0" fillId="0" borderId="14" xfId="0" applyBorder="1" applyAlignment="1" applyProtection="1">
      <protection hidden="1"/>
    </xf>
    <xf numFmtId="0" fontId="0" fillId="0" borderId="12" xfId="0" applyBorder="1" applyAlignment="1" applyProtection="1">
      <protection hidden="1"/>
    </xf>
    <xf numFmtId="0" fontId="3" fillId="2" borderId="3"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 xfId="0" applyFont="1" applyFill="1" applyBorder="1" applyAlignment="1" applyProtection="1">
      <alignment horizontal="left"/>
      <protection hidden="1"/>
    </xf>
    <xf numFmtId="164" fontId="5" fillId="2" borderId="5" xfId="0" applyNumberFormat="1" applyFont="1" applyFill="1" applyBorder="1" applyAlignment="1" applyProtection="1">
      <alignment vertical="top"/>
      <protection hidden="1"/>
    </xf>
    <xf numFmtId="0" fontId="2" fillId="2" borderId="0" xfId="0" applyFont="1" applyFill="1" applyBorder="1" applyAlignment="1" applyProtection="1">
      <protection hidden="1"/>
    </xf>
    <xf numFmtId="0" fontId="7" fillId="2" borderId="3" xfId="0" applyFont="1" applyFill="1" applyBorder="1" applyAlignment="1" applyProtection="1">
      <protection hidden="1"/>
    </xf>
    <xf numFmtId="0" fontId="7" fillId="2" borderId="0" xfId="0" applyFont="1" applyFill="1" applyBorder="1" applyAlignment="1" applyProtection="1">
      <protection hidden="1"/>
    </xf>
    <xf numFmtId="0" fontId="7" fillId="2" borderId="4" xfId="0" applyFont="1" applyFill="1" applyBorder="1" applyAlignment="1" applyProtection="1">
      <protection hidden="1"/>
    </xf>
    <xf numFmtId="0" fontId="5" fillId="2" borderId="3" xfId="0" applyFont="1" applyFill="1" applyBorder="1" applyAlignment="1" applyProtection="1">
      <protection hidden="1"/>
    </xf>
    <xf numFmtId="0" fontId="5" fillId="2" borderId="0" xfId="0" applyFont="1" applyFill="1" applyBorder="1" applyAlignment="1" applyProtection="1">
      <protection hidden="1"/>
    </xf>
    <xf numFmtId="0" fontId="5" fillId="2" borderId="4" xfId="0" applyFont="1" applyFill="1" applyBorder="1" applyAlignment="1" applyProtection="1">
      <protection hidden="1"/>
    </xf>
    <xf numFmtId="164" fontId="5" fillId="2" borderId="19" xfId="0" applyNumberFormat="1" applyFont="1" applyFill="1" applyBorder="1" applyAlignment="1" applyProtection="1">
      <alignment vertical="top"/>
      <protection hidden="1"/>
    </xf>
    <xf numFmtId="0" fontId="0" fillId="0" borderId="9" xfId="0" applyBorder="1" applyProtection="1">
      <protection hidden="1"/>
    </xf>
    <xf numFmtId="0" fontId="0" fillId="0" borderId="14" xfId="0" applyBorder="1" applyProtection="1">
      <protection hidden="1"/>
    </xf>
    <xf numFmtId="0" fontId="3" fillId="2" borderId="6" xfId="0" applyFont="1" applyFill="1" applyBorder="1" applyAlignment="1" applyProtection="1">
      <protection hidden="1"/>
    </xf>
    <xf numFmtId="0" fontId="0" fillId="0" borderId="7" xfId="0" applyBorder="1" applyAlignment="1" applyProtection="1">
      <protection hidden="1"/>
    </xf>
    <xf numFmtId="0" fontId="0" fillId="0" borderId="10" xfId="0" applyBorder="1" applyAlignment="1" applyProtection="1">
      <protection hidden="1"/>
    </xf>
    <xf numFmtId="0" fontId="0" fillId="4" borderId="5" xfId="0" applyFill="1" applyBorder="1" applyAlignment="1" applyProtection="1">
      <protection hidden="1"/>
    </xf>
    <xf numFmtId="0" fontId="0" fillId="4" borderId="11" xfId="0" applyFill="1" applyBorder="1" applyAlignment="1" applyProtection="1">
      <protection hidden="1"/>
    </xf>
    <xf numFmtId="0" fontId="5" fillId="2" borderId="7" xfId="0" applyFont="1" applyFill="1" applyBorder="1" applyAlignment="1" applyProtection="1">
      <protection hidden="1"/>
    </xf>
    <xf numFmtId="0" fontId="5" fillId="2" borderId="10" xfId="0" applyFont="1" applyFill="1" applyBorder="1" applyAlignment="1" applyProtection="1">
      <protection hidden="1"/>
    </xf>
    <xf numFmtId="0" fontId="0" fillId="4" borderId="4" xfId="0" applyFill="1" applyBorder="1" applyAlignment="1" applyProtection="1">
      <protection hidden="1"/>
    </xf>
    <xf numFmtId="0" fontId="14" fillId="0" borderId="19" xfId="0" applyFont="1" applyBorder="1" applyAlignment="1" applyProtection="1">
      <alignment vertical="top"/>
      <protection hidden="1"/>
    </xf>
    <xf numFmtId="0" fontId="3" fillId="2" borderId="23" xfId="0" applyFont="1" applyFill="1" applyBorder="1" applyAlignment="1" applyProtection="1">
      <alignment vertical="top"/>
      <protection hidden="1"/>
    </xf>
    <xf numFmtId="0" fontId="13" fillId="0" borderId="0" xfId="0" applyFont="1"/>
    <xf numFmtId="0" fontId="14" fillId="0" borderId="5" xfId="0" applyFont="1" applyBorder="1" applyAlignment="1" applyProtection="1">
      <alignment vertical="top"/>
      <protection locked="0" hidden="1"/>
    </xf>
    <xf numFmtId="0" fontId="4" fillId="0" borderId="0" xfId="0" applyFont="1"/>
    <xf numFmtId="0" fontId="3" fillId="2" borderId="7" xfId="0" applyFont="1" applyFill="1" applyBorder="1" applyAlignment="1" applyProtection="1">
      <alignment vertical="top"/>
      <protection hidden="1"/>
    </xf>
    <xf numFmtId="0" fontId="3" fillId="2" borderId="10" xfId="0" applyFont="1" applyFill="1" applyBorder="1" applyAlignment="1" applyProtection="1">
      <alignment vertical="top"/>
      <protection hidden="1"/>
    </xf>
    <xf numFmtId="0" fontId="0" fillId="0" borderId="17" xfId="0" applyBorder="1"/>
    <xf numFmtId="0" fontId="0" fillId="0" borderId="32" xfId="0" applyBorder="1"/>
    <xf numFmtId="0" fontId="16" fillId="0" borderId="0" xfId="0" applyFont="1" applyProtection="1">
      <protection hidden="1"/>
    </xf>
    <xf numFmtId="0" fontId="0" fillId="0" borderId="13" xfId="0" applyBorder="1" applyAlignment="1" applyProtection="1">
      <protection hidden="1"/>
    </xf>
    <xf numFmtId="0" fontId="3" fillId="2" borderId="4" xfId="0" applyFont="1" applyFill="1" applyBorder="1" applyAlignment="1" applyProtection="1">
      <alignment horizontal="right" vertical="top"/>
      <protection hidden="1"/>
    </xf>
    <xf numFmtId="0" fontId="3" fillId="2" borderId="24" xfId="0" applyFont="1" applyFill="1" applyBorder="1" applyAlignment="1" applyProtection="1">
      <alignment vertical="top"/>
      <protection hidden="1"/>
    </xf>
    <xf numFmtId="0" fontId="3" fillId="2" borderId="25" xfId="0" applyFont="1" applyFill="1" applyBorder="1" applyAlignment="1" applyProtection="1">
      <alignment vertical="top"/>
      <protection hidden="1"/>
    </xf>
    <xf numFmtId="0" fontId="5" fillId="0" borderId="2" xfId="0" applyFont="1" applyBorder="1"/>
    <xf numFmtId="0" fontId="0" fillId="0" borderId="25" xfId="0" applyBorder="1"/>
    <xf numFmtId="0" fontId="0" fillId="0" borderId="6" xfId="0" applyBorder="1"/>
    <xf numFmtId="0" fontId="3" fillId="2" borderId="0" xfId="0" applyNumberFormat="1" applyFont="1" applyFill="1" applyBorder="1" applyAlignment="1" applyProtection="1">
      <protection hidden="1"/>
    </xf>
    <xf numFmtId="0" fontId="0" fillId="0" borderId="5" xfId="0" applyBorder="1"/>
    <xf numFmtId="0" fontId="24" fillId="0" borderId="0" xfId="0" applyFont="1" applyBorder="1"/>
    <xf numFmtId="0" fontId="5" fillId="0" borderId="0" xfId="0" applyFont="1"/>
    <xf numFmtId="0" fontId="4" fillId="0" borderId="0" xfId="0" applyFont="1" applyBorder="1"/>
    <xf numFmtId="14" fontId="4" fillId="0" borderId="0" xfId="0" applyNumberFormat="1" applyFont="1" applyBorder="1"/>
    <xf numFmtId="0" fontId="0" fillId="3" borderId="0" xfId="0" applyFill="1"/>
    <xf numFmtId="0" fontId="0" fillId="3" borderId="8" xfId="0" applyFill="1" applyBorder="1" applyProtection="1">
      <protection hidden="1"/>
    </xf>
    <xf numFmtId="0" fontId="1" fillId="3" borderId="27" xfId="0" applyFont="1" applyFill="1" applyBorder="1" applyProtection="1">
      <protection hidden="1"/>
    </xf>
    <xf numFmtId="0" fontId="3" fillId="2" borderId="26" xfId="0" applyFont="1" applyFill="1" applyBorder="1" applyAlignment="1" applyProtection="1">
      <alignment horizontal="right" vertical="top"/>
      <protection hidden="1"/>
    </xf>
    <xf numFmtId="0" fontId="5" fillId="0" borderId="0" xfId="0" applyFont="1" applyBorder="1"/>
    <xf numFmtId="0" fontId="3" fillId="0" borderId="0" xfId="0" applyFont="1" applyAlignment="1">
      <alignment horizontal="left"/>
    </xf>
    <xf numFmtId="0" fontId="25" fillId="0" borderId="0" xfId="0" applyFont="1"/>
    <xf numFmtId="0" fontId="3" fillId="0" borderId="0" xfId="0" applyFont="1" applyBorder="1" applyAlignment="1">
      <alignment horizontal="left"/>
    </xf>
    <xf numFmtId="0" fontId="3" fillId="0" borderId="3" xfId="0" applyFont="1" applyBorder="1" applyAlignment="1">
      <alignment horizontal="left"/>
    </xf>
    <xf numFmtId="0" fontId="5" fillId="0" borderId="3" xfId="0" applyFont="1" applyBorder="1"/>
    <xf numFmtId="0" fontId="3" fillId="0" borderId="33" xfId="0" applyFont="1" applyBorder="1" applyAlignment="1">
      <alignment horizontal="left"/>
    </xf>
    <xf numFmtId="0" fontId="3" fillId="0" borderId="30" xfId="0" applyFont="1" applyBorder="1" applyAlignment="1">
      <alignment horizontal="left"/>
    </xf>
    <xf numFmtId="0" fontId="3" fillId="0" borderId="23" xfId="0" applyFont="1" applyBorder="1" applyAlignment="1">
      <alignment horizontal="left"/>
    </xf>
    <xf numFmtId="0" fontId="3" fillId="0" borderId="7" xfId="0" applyFont="1" applyBorder="1" applyAlignment="1">
      <alignment horizontal="left"/>
    </xf>
    <xf numFmtId="0" fontId="4" fillId="0" borderId="30" xfId="0" applyFont="1" applyBorder="1"/>
    <xf numFmtId="0" fontId="27" fillId="0" borderId="30" xfId="0" applyFont="1" applyBorder="1"/>
    <xf numFmtId="0" fontId="4" fillId="0" borderId="43" xfId="0" applyFont="1" applyBorder="1"/>
    <xf numFmtId="0" fontId="4" fillId="0" borderId="7" xfId="0" applyFont="1" applyBorder="1"/>
    <xf numFmtId="0" fontId="27" fillId="0" borderId="7" xfId="0" applyFont="1" applyBorder="1"/>
    <xf numFmtId="0" fontId="4" fillId="0" borderId="10" xfId="0" applyFont="1" applyBorder="1"/>
    <xf numFmtId="0" fontId="15" fillId="0" borderId="0" xfId="0" applyFont="1" applyBorder="1"/>
    <xf numFmtId="0" fontId="27" fillId="0" borderId="0" xfId="0" applyFont="1" applyBorder="1"/>
    <xf numFmtId="0" fontId="4" fillId="3" borderId="0" xfId="0" applyFont="1" applyFill="1" applyBorder="1" applyAlignment="1" applyProtection="1">
      <alignment horizontal="left"/>
      <protection locked="0"/>
    </xf>
    <xf numFmtId="0" fontId="4" fillId="0" borderId="4" xfId="0" applyFont="1" applyBorder="1"/>
    <xf numFmtId="0" fontId="4" fillId="3" borderId="0" xfId="0" applyFont="1" applyFill="1" applyBorder="1"/>
    <xf numFmtId="0" fontId="4" fillId="3" borderId="0" xfId="0" applyFont="1" applyFill="1" applyAlignment="1" applyProtection="1">
      <alignment horizontal="left"/>
      <protection locked="0"/>
    </xf>
    <xf numFmtId="0" fontId="4" fillId="3" borderId="30" xfId="0" applyFont="1" applyFill="1" applyBorder="1" applyAlignment="1" applyProtection="1">
      <alignment horizontal="left"/>
      <protection locked="0"/>
    </xf>
    <xf numFmtId="0" fontId="4" fillId="3" borderId="7" xfId="0" applyFont="1" applyFill="1" applyBorder="1" applyAlignment="1" applyProtection="1">
      <alignment horizontal="left"/>
      <protection locked="0"/>
    </xf>
    <xf numFmtId="0" fontId="4" fillId="3" borderId="0" xfId="0" applyFont="1" applyFill="1"/>
    <xf numFmtId="0" fontId="4" fillId="3" borderId="0" xfId="0" applyFont="1" applyFill="1" applyBorder="1" applyAlignment="1" applyProtection="1">
      <alignment horizontal="center"/>
      <protection hidden="1"/>
    </xf>
    <xf numFmtId="0" fontId="13" fillId="0" borderId="0" xfId="0" applyFont="1" applyAlignment="1">
      <alignment horizontal="left"/>
    </xf>
    <xf numFmtId="0" fontId="29" fillId="0" borderId="0" xfId="0" applyFont="1"/>
    <xf numFmtId="0" fontId="3" fillId="0" borderId="23" xfId="0" applyFont="1" applyBorder="1"/>
    <xf numFmtId="0" fontId="4" fillId="3" borderId="30" xfId="0" applyFont="1" applyFill="1" applyBorder="1"/>
    <xf numFmtId="0" fontId="4" fillId="3" borderId="7" xfId="0" applyFont="1" applyFill="1" applyBorder="1"/>
    <xf numFmtId="0" fontId="27" fillId="3" borderId="30" xfId="0" applyFont="1" applyFill="1" applyBorder="1"/>
    <xf numFmtId="0" fontId="27" fillId="3" borderId="0" xfId="0" applyFont="1" applyFill="1" applyBorder="1"/>
    <xf numFmtId="0" fontId="27" fillId="3" borderId="7" xfId="0" applyFont="1" applyFill="1" applyBorder="1"/>
    <xf numFmtId="0" fontId="3" fillId="3" borderId="23" xfId="0" applyFont="1" applyFill="1" applyBorder="1"/>
    <xf numFmtId="0" fontId="4" fillId="4" borderId="10" xfId="0" applyFont="1" applyFill="1" applyBorder="1"/>
    <xf numFmtId="0" fontId="5" fillId="0" borderId="10" xfId="0" applyFont="1" applyBorder="1"/>
    <xf numFmtId="0" fontId="3" fillId="3" borderId="29" xfId="0" applyFont="1" applyFill="1" applyBorder="1"/>
    <xf numFmtId="0" fontId="4" fillId="4" borderId="2" xfId="0" applyFont="1" applyFill="1" applyBorder="1"/>
    <xf numFmtId="0" fontId="3" fillId="0" borderId="29" xfId="0" applyFont="1" applyBorder="1"/>
    <xf numFmtId="0" fontId="4" fillId="0" borderId="2" xfId="0" applyFont="1" applyBorder="1"/>
    <xf numFmtId="0" fontId="26" fillId="0" borderId="3" xfId="0" applyFont="1" applyBorder="1" applyAlignment="1" applyProtection="1">
      <protection hidden="1"/>
    </xf>
    <xf numFmtId="0" fontId="3" fillId="2" borderId="28" xfId="0" applyFont="1" applyFill="1" applyBorder="1" applyAlignment="1" applyProtection="1">
      <protection hidden="1"/>
    </xf>
    <xf numFmtId="0" fontId="28" fillId="0" borderId="30" xfId="0" applyFont="1" applyBorder="1" applyProtection="1">
      <protection locked="0"/>
    </xf>
    <xf numFmtId="0" fontId="28" fillId="0" borderId="7" xfId="0" applyFont="1" applyBorder="1" applyProtection="1">
      <protection locked="0"/>
    </xf>
    <xf numFmtId="0" fontId="28" fillId="3" borderId="30" xfId="0" applyFont="1" applyFill="1" applyBorder="1" applyProtection="1">
      <protection locked="0"/>
    </xf>
    <xf numFmtId="0" fontId="28" fillId="3" borderId="0" xfId="0" applyFont="1" applyFill="1" applyBorder="1" applyProtection="1">
      <protection locked="0"/>
    </xf>
    <xf numFmtId="0" fontId="28" fillId="3" borderId="7" xfId="0" applyFont="1" applyFill="1" applyBorder="1" applyProtection="1">
      <protection locked="0"/>
    </xf>
    <xf numFmtId="164" fontId="5" fillId="2" borderId="5" xfId="0" applyNumberFormat="1" applyFont="1" applyFill="1" applyBorder="1" applyAlignment="1" applyProtection="1">
      <alignment horizontal="left" vertical="top"/>
      <protection hidden="1"/>
    </xf>
    <xf numFmtId="0" fontId="10" fillId="3" borderId="11" xfId="0" applyFont="1" applyFill="1" applyBorder="1" applyProtection="1">
      <protection hidden="1"/>
    </xf>
    <xf numFmtId="0" fontId="5" fillId="2" borderId="23" xfId="0" applyFont="1" applyFill="1" applyBorder="1" applyProtection="1">
      <protection hidden="1"/>
    </xf>
    <xf numFmtId="0" fontId="26" fillId="0" borderId="0" xfId="0" applyFont="1" applyBorder="1" applyAlignment="1" applyProtection="1">
      <protection hidden="1"/>
    </xf>
    <xf numFmtId="0" fontId="18" fillId="0" borderId="0" xfId="0" applyFont="1" applyBorder="1" applyAlignment="1" applyProtection="1">
      <protection hidden="1"/>
    </xf>
    <xf numFmtId="164" fontId="5" fillId="2" borderId="25" xfId="0" applyNumberFormat="1" applyFont="1" applyFill="1" applyBorder="1" applyAlignment="1" applyProtection="1">
      <alignment vertical="top"/>
      <protection hidden="1"/>
    </xf>
    <xf numFmtId="0" fontId="5" fillId="2" borderId="6" xfId="0" applyFont="1" applyFill="1" applyBorder="1" applyAlignment="1" applyProtection="1">
      <protection hidden="1"/>
    </xf>
    <xf numFmtId="0" fontId="3" fillId="2" borderId="18" xfId="0" applyNumberFormat="1" applyFont="1" applyFill="1" applyBorder="1" applyAlignment="1" applyProtection="1">
      <protection hidden="1"/>
    </xf>
    <xf numFmtId="0" fontId="31" fillId="2" borderId="1" xfId="0" applyFont="1" applyFill="1" applyBorder="1" applyAlignment="1" applyProtection="1">
      <alignment vertical="top"/>
      <protection hidden="1"/>
    </xf>
    <xf numFmtId="164" fontId="5" fillId="2" borderId="19" xfId="0" applyNumberFormat="1" applyFont="1" applyFill="1" applyBorder="1" applyAlignment="1" applyProtection="1">
      <alignment horizontal="left" vertical="top"/>
      <protection hidden="1"/>
    </xf>
    <xf numFmtId="0" fontId="3" fillId="4" borderId="5" xfId="0" applyNumberFormat="1" applyFont="1" applyFill="1" applyBorder="1" applyAlignment="1" applyProtection="1">
      <protection hidden="1"/>
    </xf>
    <xf numFmtId="164" fontId="5" fillId="2" borderId="36" xfId="0" applyNumberFormat="1" applyFont="1" applyFill="1" applyBorder="1" applyAlignment="1" applyProtection="1">
      <alignment horizontal="left" vertical="top"/>
      <protection hidden="1"/>
    </xf>
    <xf numFmtId="164" fontId="5" fillId="2" borderId="5" xfId="0" quotePrefix="1" applyNumberFormat="1" applyFont="1" applyFill="1" applyBorder="1" applyAlignment="1" applyProtection="1">
      <alignment horizontal="left" vertical="top"/>
      <protection hidden="1"/>
    </xf>
    <xf numFmtId="0" fontId="3" fillId="2" borderId="0" xfId="0" applyFont="1" applyFill="1" applyBorder="1" applyAlignment="1" applyProtection="1">
      <protection hidden="1"/>
    </xf>
    <xf numFmtId="0" fontId="3" fillId="0" borderId="0" xfId="0" applyFont="1" applyBorder="1" applyAlignment="1" applyProtection="1">
      <protection hidden="1"/>
    </xf>
    <xf numFmtId="0" fontId="3" fillId="0" borderId="18" xfId="0" applyFont="1" applyBorder="1" applyAlignment="1" applyProtection="1">
      <protection hidden="1"/>
    </xf>
    <xf numFmtId="0" fontId="3" fillId="0" borderId="20" xfId="0" applyFont="1" applyBorder="1" applyProtection="1">
      <protection hidden="1"/>
    </xf>
    <xf numFmtId="0" fontId="11" fillId="3" borderId="5" xfId="0" applyFont="1" applyFill="1" applyBorder="1" applyProtection="1">
      <protection locked="0" hidden="1"/>
    </xf>
    <xf numFmtId="0" fontId="17" fillId="0" borderId="11" xfId="0" applyFont="1" applyBorder="1" applyProtection="1">
      <protection locked="0" hidden="1"/>
    </xf>
    <xf numFmtId="0" fontId="6" fillId="0" borderId="8" xfId="0" applyFont="1" applyBorder="1" applyAlignment="1" applyProtection="1">
      <alignment horizontal="center"/>
      <protection hidden="1"/>
    </xf>
    <xf numFmtId="0" fontId="6" fillId="0" borderId="5" xfId="0" applyFont="1" applyBorder="1" applyAlignment="1" applyProtection="1">
      <alignment horizontal="center"/>
      <protection hidden="1"/>
    </xf>
    <xf numFmtId="0" fontId="10" fillId="0" borderId="5" xfId="0" applyFont="1" applyBorder="1" applyProtection="1">
      <protection locked="0" hidden="1"/>
    </xf>
    <xf numFmtId="0" fontId="0" fillId="0" borderId="5" xfId="0" applyBorder="1" applyProtection="1">
      <protection hidden="1"/>
    </xf>
    <xf numFmtId="0" fontId="0" fillId="0" borderId="11" xfId="0" applyBorder="1" applyProtection="1">
      <protection hidden="1"/>
    </xf>
    <xf numFmtId="0" fontId="0" fillId="4" borderId="25" xfId="0" applyFill="1" applyBorder="1" applyAlignment="1" applyProtection="1">
      <protection hidden="1"/>
    </xf>
    <xf numFmtId="0" fontId="6" fillId="0" borderId="49" xfId="0" applyFont="1" applyBorder="1" applyAlignment="1" applyProtection="1">
      <alignment horizontal="center"/>
      <protection hidden="1"/>
    </xf>
    <xf numFmtId="0" fontId="3" fillId="4" borderId="3" xfId="0" applyNumberFormat="1" applyFont="1" applyFill="1" applyBorder="1" applyAlignment="1" applyProtection="1">
      <protection hidden="1"/>
    </xf>
    <xf numFmtId="0" fontId="5" fillId="3" borderId="32" xfId="0" applyFont="1" applyFill="1" applyBorder="1" applyAlignment="1" applyProtection="1">
      <alignment horizontal="right"/>
      <protection hidden="1"/>
    </xf>
    <xf numFmtId="0" fontId="3" fillId="0" borderId="5" xfId="0" applyFont="1" applyBorder="1" applyAlignment="1" applyProtection="1">
      <alignment horizontal="left"/>
      <protection hidden="1"/>
    </xf>
    <xf numFmtId="0" fontId="0" fillId="7" borderId="0" xfId="0" applyFill="1"/>
    <xf numFmtId="0" fontId="3" fillId="7" borderId="15" xfId="0" applyFont="1" applyFill="1" applyBorder="1" applyAlignment="1">
      <alignment horizontal="left"/>
    </xf>
    <xf numFmtId="0" fontId="3" fillId="7" borderId="12" xfId="0" applyFont="1" applyFill="1" applyBorder="1" applyAlignment="1">
      <alignment horizontal="left"/>
    </xf>
    <xf numFmtId="0" fontId="3" fillId="7" borderId="20" xfId="0" applyFont="1" applyFill="1" applyBorder="1" applyAlignment="1">
      <alignment horizontal="left"/>
    </xf>
    <xf numFmtId="0" fontId="3" fillId="7" borderId="17" xfId="0" applyFont="1" applyFill="1" applyBorder="1" applyAlignment="1">
      <alignment horizontal="left"/>
    </xf>
    <xf numFmtId="0" fontId="1" fillId="7" borderId="20" xfId="0" applyFont="1" applyFill="1" applyBorder="1"/>
    <xf numFmtId="0" fontId="9" fillId="7" borderId="22" xfId="0" applyFont="1" applyFill="1" applyBorder="1"/>
    <xf numFmtId="0" fontId="34" fillId="7" borderId="13" xfId="0" applyFont="1" applyFill="1" applyBorder="1"/>
    <xf numFmtId="0" fontId="0" fillId="7" borderId="26" xfId="0" applyFill="1" applyBorder="1"/>
    <xf numFmtId="164" fontId="19" fillId="7" borderId="36" xfId="0" applyNumberFormat="1" applyFont="1" applyFill="1" applyBorder="1" applyAlignment="1">
      <alignment horizontal="left" vertical="center" wrapText="1"/>
    </xf>
    <xf numFmtId="0" fontId="5" fillId="7" borderId="37" xfId="0" applyFont="1" applyFill="1" applyBorder="1" applyAlignment="1">
      <alignment vertical="center"/>
    </xf>
    <xf numFmtId="0" fontId="5" fillId="7" borderId="38" xfId="0" applyFont="1" applyFill="1" applyBorder="1" applyAlignment="1">
      <alignment vertical="center"/>
    </xf>
    <xf numFmtId="0" fontId="5" fillId="7" borderId="38" xfId="0" applyFont="1" applyFill="1" applyBorder="1"/>
    <xf numFmtId="0" fontId="0" fillId="7" borderId="11" xfId="0" applyFill="1" applyBorder="1"/>
    <xf numFmtId="0" fontId="6" fillId="7" borderId="39" xfId="0" applyFont="1" applyFill="1" applyBorder="1" applyAlignment="1" applyProtection="1">
      <alignment horizontal="center"/>
      <protection locked="0" hidden="1"/>
    </xf>
    <xf numFmtId="0" fontId="0" fillId="7" borderId="9" xfId="0" applyFill="1" applyBorder="1"/>
    <xf numFmtId="0" fontId="0" fillId="7" borderId="4" xfId="0" applyFill="1" applyBorder="1"/>
    <xf numFmtId="164" fontId="19" fillId="7" borderId="8" xfId="0" applyNumberFormat="1" applyFont="1" applyFill="1" applyBorder="1" applyAlignment="1">
      <alignment horizontal="left" vertical="center" wrapText="1"/>
    </xf>
    <xf numFmtId="0" fontId="5" fillId="7" borderId="29" xfId="0" applyFont="1" applyFill="1" applyBorder="1" applyAlignment="1">
      <alignment vertical="center"/>
    </xf>
    <xf numFmtId="0" fontId="5" fillId="7" borderId="2" xfId="0" applyFont="1" applyFill="1" applyBorder="1" applyAlignment="1"/>
    <xf numFmtId="0" fontId="5" fillId="7" borderId="2" xfId="0" applyFont="1" applyFill="1" applyBorder="1"/>
    <xf numFmtId="0" fontId="0" fillId="7" borderId="8" xfId="0" applyFill="1" applyBorder="1"/>
    <xf numFmtId="0" fontId="6" fillId="7" borderId="35" xfId="0" applyFont="1" applyFill="1" applyBorder="1" applyAlignment="1" applyProtection="1">
      <alignment horizontal="center"/>
      <protection locked="0" hidden="1"/>
    </xf>
    <xf numFmtId="0" fontId="5" fillId="7" borderId="29" xfId="0" applyFont="1" applyFill="1" applyBorder="1"/>
    <xf numFmtId="164" fontId="19" fillId="7" borderId="40" xfId="0" applyNumberFormat="1" applyFont="1" applyFill="1" applyBorder="1" applyAlignment="1">
      <alignment horizontal="left" vertical="center" wrapText="1"/>
    </xf>
    <xf numFmtId="0" fontId="5" fillId="7" borderId="28" xfId="0" applyFont="1" applyFill="1" applyBorder="1"/>
    <xf numFmtId="0" fontId="5" fillId="7" borderId="42" xfId="0" applyFont="1" applyFill="1" applyBorder="1"/>
    <xf numFmtId="0" fontId="0" fillId="7" borderId="34" xfId="0" applyFill="1" applyBorder="1"/>
    <xf numFmtId="164" fontId="19" fillId="7" borderId="46" xfId="0" applyNumberFormat="1" applyFont="1" applyFill="1" applyBorder="1" applyAlignment="1">
      <alignment horizontal="left" vertical="center" wrapText="1"/>
    </xf>
    <xf numFmtId="0" fontId="5" fillId="7" borderId="0" xfId="0" applyFont="1" applyFill="1" applyBorder="1"/>
    <xf numFmtId="0" fontId="5" fillId="7" borderId="21" xfId="0" applyFont="1" applyFill="1" applyBorder="1"/>
    <xf numFmtId="0" fontId="3" fillId="7" borderId="6" xfId="0" applyNumberFormat="1" applyFont="1" applyFill="1" applyBorder="1"/>
    <xf numFmtId="0" fontId="5" fillId="7" borderId="25" xfId="0" applyFont="1" applyFill="1" applyBorder="1"/>
    <xf numFmtId="0" fontId="3" fillId="7" borderId="15" xfId="0" applyFont="1" applyFill="1" applyBorder="1" applyAlignment="1">
      <alignment horizontal="left" vertical="center"/>
    </xf>
    <xf numFmtId="0" fontId="3" fillId="7" borderId="12" xfId="0" applyFont="1" applyFill="1" applyBorder="1" applyAlignment="1">
      <alignment horizontal="left" vertical="center"/>
    </xf>
    <xf numFmtId="0" fontId="3" fillId="7" borderId="20" xfId="0" applyFont="1" applyFill="1" applyBorder="1" applyAlignment="1">
      <alignment horizontal="left" vertical="center"/>
    </xf>
    <xf numFmtId="0" fontId="3" fillId="7" borderId="17" xfId="0" applyFont="1" applyFill="1" applyBorder="1" applyAlignment="1">
      <alignment horizontal="left" vertical="center"/>
    </xf>
    <xf numFmtId="0" fontId="1" fillId="7" borderId="20" xfId="0" applyFont="1" applyFill="1" applyBorder="1" applyAlignment="1">
      <alignment horizontal="left" vertical="center"/>
    </xf>
    <xf numFmtId="0" fontId="9" fillId="7" borderId="22" xfId="0" applyFont="1" applyFill="1" applyBorder="1" applyAlignment="1">
      <alignment horizontal="left" vertical="center"/>
    </xf>
    <xf numFmtId="0" fontId="34" fillId="7" borderId="9" xfId="0" applyFont="1" applyFill="1" applyBorder="1"/>
    <xf numFmtId="0" fontId="5" fillId="7" borderId="1" xfId="0" applyFont="1" applyFill="1" applyBorder="1"/>
    <xf numFmtId="0" fontId="5" fillId="7" borderId="8" xfId="0" applyFont="1" applyFill="1" applyBorder="1"/>
    <xf numFmtId="0" fontId="5" fillId="7" borderId="23" xfId="0" applyFont="1" applyFill="1" applyBorder="1"/>
    <xf numFmtId="0" fontId="5" fillId="7" borderId="40" xfId="0" applyFont="1" applyFill="1" applyBorder="1"/>
    <xf numFmtId="0" fontId="0" fillId="7" borderId="40" xfId="0" applyFill="1" applyBorder="1"/>
    <xf numFmtId="0" fontId="6" fillId="7" borderId="45" xfId="0" applyFont="1" applyFill="1" applyBorder="1" applyAlignment="1" applyProtection="1">
      <alignment horizontal="center"/>
      <protection locked="0" hidden="1"/>
    </xf>
    <xf numFmtId="0" fontId="5" fillId="7" borderId="26" xfId="0" applyFont="1" applyFill="1" applyBorder="1"/>
    <xf numFmtId="164" fontId="19" fillId="7" borderId="47" xfId="0" applyNumberFormat="1" applyFont="1" applyFill="1" applyBorder="1" applyAlignment="1">
      <alignment horizontal="left" vertical="center" wrapText="1"/>
    </xf>
    <xf numFmtId="164" fontId="19" fillId="7" borderId="54" xfId="0" applyNumberFormat="1" applyFont="1" applyFill="1" applyBorder="1" applyAlignment="1">
      <alignment horizontal="left" vertical="center" wrapText="1"/>
    </xf>
    <xf numFmtId="0" fontId="5" fillId="7" borderId="55" xfId="0" applyFont="1" applyFill="1" applyBorder="1"/>
    <xf numFmtId="0" fontId="0" fillId="7" borderId="57" xfId="0" applyFill="1" applyBorder="1"/>
    <xf numFmtId="0" fontId="6" fillId="7" borderId="53" xfId="0" applyFont="1" applyFill="1" applyBorder="1" applyAlignment="1" applyProtection="1">
      <alignment horizontal="center"/>
      <protection locked="0" hidden="1"/>
    </xf>
    <xf numFmtId="0" fontId="0" fillId="8" borderId="0" xfId="0" applyFill="1"/>
    <xf numFmtId="0" fontId="3" fillId="8" borderId="15" xfId="0" applyFont="1" applyFill="1" applyBorder="1" applyAlignment="1">
      <alignment horizontal="left"/>
    </xf>
    <xf numFmtId="164" fontId="19" fillId="8" borderId="36" xfId="0" applyNumberFormat="1" applyFont="1" applyFill="1" applyBorder="1" applyAlignment="1">
      <alignment horizontal="left" vertical="center" wrapText="1"/>
    </xf>
    <xf numFmtId="0" fontId="0" fillId="8" borderId="11" xfId="0" applyFill="1" applyBorder="1"/>
    <xf numFmtId="0" fontId="6" fillId="8" borderId="39" xfId="0" applyFont="1" applyFill="1" applyBorder="1" applyAlignment="1" applyProtection="1">
      <alignment horizontal="center"/>
      <protection locked="0" hidden="1"/>
    </xf>
    <xf numFmtId="0" fontId="0" fillId="8" borderId="9" xfId="0" applyFill="1" applyBorder="1"/>
    <xf numFmtId="0" fontId="0" fillId="8" borderId="4" xfId="0" applyFill="1" applyBorder="1"/>
    <xf numFmtId="164" fontId="19" fillId="8" borderId="8" xfId="0" applyNumberFormat="1" applyFont="1" applyFill="1" applyBorder="1" applyAlignment="1">
      <alignment horizontal="left" vertical="center" wrapText="1"/>
    </xf>
    <xf numFmtId="0" fontId="0" fillId="8" borderId="8" xfId="0" applyFill="1" applyBorder="1"/>
    <xf numFmtId="0" fontId="6" fillId="8" borderId="35" xfId="0" applyFont="1" applyFill="1" applyBorder="1" applyAlignment="1" applyProtection="1">
      <alignment horizontal="center"/>
      <protection locked="0" hidden="1"/>
    </xf>
    <xf numFmtId="0" fontId="0" fillId="9" borderId="0" xfId="0" applyFill="1"/>
    <xf numFmtId="0" fontId="0" fillId="9" borderId="11" xfId="0" applyFill="1" applyBorder="1"/>
    <xf numFmtId="0" fontId="0" fillId="9" borderId="9" xfId="0" applyFill="1" applyBorder="1"/>
    <xf numFmtId="0" fontId="0" fillId="9" borderId="4" xfId="0" applyFill="1" applyBorder="1"/>
    <xf numFmtId="0" fontId="3" fillId="8" borderId="12" xfId="0" applyFont="1" applyFill="1" applyBorder="1" applyAlignment="1">
      <alignment horizontal="center"/>
    </xf>
    <xf numFmtId="0" fontId="3" fillId="8" borderId="20" xfId="0" applyFont="1" applyFill="1" applyBorder="1" applyAlignment="1">
      <alignment horizontal="center"/>
    </xf>
    <xf numFmtId="0" fontId="3" fillId="8" borderId="17" xfId="0" applyFont="1" applyFill="1" applyBorder="1" applyAlignment="1">
      <alignment horizontal="center"/>
    </xf>
    <xf numFmtId="0" fontId="1" fillId="8" borderId="20" xfId="0" applyFont="1" applyFill="1" applyBorder="1" applyAlignment="1">
      <alignment horizontal="center"/>
    </xf>
    <xf numFmtId="0" fontId="9" fillId="8" borderId="22" xfId="0" applyFont="1" applyFill="1" applyBorder="1" applyAlignment="1">
      <alignment horizontal="center"/>
    </xf>
    <xf numFmtId="0" fontId="0" fillId="8" borderId="36" xfId="0" applyFill="1" applyBorder="1"/>
    <xf numFmtId="164" fontId="19" fillId="8" borderId="11" xfId="0" applyNumberFormat="1" applyFont="1" applyFill="1" applyBorder="1" applyAlignment="1">
      <alignment horizontal="left" vertical="center" wrapText="1"/>
    </xf>
    <xf numFmtId="0" fontId="0" fillId="8" borderId="2" xfId="0" applyFill="1" applyBorder="1"/>
    <xf numFmtId="0" fontId="0" fillId="8" borderId="0" xfId="0" applyFill="1" applyBorder="1"/>
    <xf numFmtId="164" fontId="19" fillId="8" borderId="0" xfId="0" applyNumberFormat="1" applyFont="1" applyFill="1" applyBorder="1" applyAlignment="1">
      <alignment horizontal="left" vertical="center" wrapText="1"/>
    </xf>
    <xf numFmtId="0" fontId="19" fillId="8" borderId="0" xfId="0" applyFont="1" applyFill="1" applyBorder="1" applyAlignment="1">
      <alignment horizontal="left" vertical="center" wrapText="1"/>
    </xf>
    <xf numFmtId="0" fontId="6" fillId="8" borderId="34" xfId="0" applyFont="1" applyFill="1" applyBorder="1" applyAlignment="1" applyProtection="1">
      <alignment horizontal="center"/>
      <protection locked="0" hidden="1"/>
    </xf>
    <xf numFmtId="0" fontId="0" fillId="8" borderId="3" xfId="0" applyFill="1" applyBorder="1"/>
    <xf numFmtId="0" fontId="19" fillId="8" borderId="0" xfId="0" applyFont="1" applyFill="1" applyBorder="1" applyAlignment="1">
      <alignment horizontal="left" vertical="top" wrapText="1"/>
    </xf>
    <xf numFmtId="0" fontId="9" fillId="8" borderId="1" xfId="0" applyFont="1" applyFill="1" applyBorder="1"/>
    <xf numFmtId="0" fontId="9" fillId="8" borderId="2" xfId="0" applyFont="1" applyFill="1" applyBorder="1"/>
    <xf numFmtId="0" fontId="1" fillId="8" borderId="8" xfId="0" applyFont="1" applyFill="1" applyBorder="1"/>
    <xf numFmtId="0" fontId="3" fillId="8" borderId="0" xfId="0" applyNumberFormat="1" applyFont="1" applyFill="1" applyBorder="1" applyAlignment="1" applyProtection="1">
      <alignment horizontal="right"/>
      <protection hidden="1"/>
    </xf>
    <xf numFmtId="0" fontId="5" fillId="8" borderId="0" xfId="0" applyFont="1" applyFill="1"/>
    <xf numFmtId="0" fontId="3" fillId="8" borderId="23" xfId="0" applyNumberFormat="1" applyFont="1" applyFill="1" applyBorder="1" applyAlignment="1" applyProtection="1">
      <alignment horizontal="right"/>
      <protection hidden="1"/>
    </xf>
    <xf numFmtId="0" fontId="0" fillId="6" borderId="2" xfId="0" applyFill="1" applyBorder="1"/>
    <xf numFmtId="0" fontId="3" fillId="9" borderId="0" xfId="0" applyFont="1" applyFill="1" applyBorder="1" applyAlignment="1">
      <alignment horizontal="left"/>
    </xf>
    <xf numFmtId="0" fontId="1" fillId="9" borderId="0" xfId="0" applyFont="1" applyFill="1" applyBorder="1"/>
    <xf numFmtId="0" fontId="9" fillId="9" borderId="0" xfId="0" applyFont="1" applyFill="1" applyBorder="1"/>
    <xf numFmtId="0" fontId="0" fillId="9" borderId="0" xfId="0" applyFill="1" applyBorder="1"/>
    <xf numFmtId="0" fontId="13" fillId="9" borderId="0" xfId="0" applyFont="1" applyFill="1" applyBorder="1"/>
    <xf numFmtId="0" fontId="0" fillId="9" borderId="3" xfId="0" applyFill="1" applyBorder="1"/>
    <xf numFmtId="0" fontId="9" fillId="9" borderId="8" xfId="0" applyFont="1" applyFill="1" applyBorder="1"/>
    <xf numFmtId="0" fontId="9" fillId="9" borderId="29" xfId="0" applyFont="1" applyFill="1" applyBorder="1"/>
    <xf numFmtId="0" fontId="9" fillId="9" borderId="1" xfId="0" applyFont="1" applyFill="1" applyBorder="1"/>
    <xf numFmtId="0" fontId="9" fillId="9" borderId="2" xfId="0" applyFont="1" applyFill="1" applyBorder="1"/>
    <xf numFmtId="0" fontId="1" fillId="9" borderId="8" xfId="0" applyFont="1" applyFill="1" applyBorder="1"/>
    <xf numFmtId="0" fontId="3" fillId="9" borderId="0" xfId="0" applyFont="1" applyFill="1" applyBorder="1" applyAlignment="1"/>
    <xf numFmtId="164" fontId="19" fillId="9" borderId="8" xfId="0" applyNumberFormat="1" applyFont="1" applyFill="1" applyBorder="1" applyAlignment="1">
      <alignment horizontal="right" vertical="center" wrapText="1"/>
    </xf>
    <xf numFmtId="0" fontId="6" fillId="9" borderId="29" xfId="0" applyFont="1" applyFill="1" applyBorder="1" applyAlignment="1" applyProtection="1">
      <alignment horizontal="center"/>
      <protection locked="0" hidden="1"/>
    </xf>
    <xf numFmtId="0" fontId="9" fillId="9" borderId="9" xfId="0" applyFont="1" applyFill="1" applyBorder="1"/>
    <xf numFmtId="164" fontId="19" fillId="9" borderId="11" xfId="0" applyNumberFormat="1" applyFont="1" applyFill="1" applyBorder="1" applyAlignment="1">
      <alignment horizontal="right" vertical="center" wrapText="1"/>
    </xf>
    <xf numFmtId="0" fontId="5" fillId="9" borderId="11" xfId="0" applyFont="1" applyFill="1" applyBorder="1" applyAlignment="1">
      <alignment horizontal="left"/>
    </xf>
    <xf numFmtId="0" fontId="6" fillId="9" borderId="23" xfId="0" applyFont="1" applyFill="1" applyBorder="1" applyAlignment="1" applyProtection="1">
      <alignment horizontal="center"/>
      <protection locked="0" hidden="1"/>
    </xf>
    <xf numFmtId="0" fontId="0" fillId="9" borderId="5" xfId="0" applyFill="1" applyBorder="1"/>
    <xf numFmtId="164" fontId="19" fillId="9" borderId="3" xfId="0" applyNumberFormat="1" applyFont="1" applyFill="1" applyBorder="1" applyAlignment="1">
      <alignment horizontal="right" vertical="center" wrapText="1"/>
    </xf>
    <xf numFmtId="0" fontId="5" fillId="9" borderId="0" xfId="0" applyFont="1" applyFill="1" applyBorder="1" applyAlignment="1">
      <alignment horizontal="left"/>
    </xf>
    <xf numFmtId="0" fontId="6" fillId="9" borderId="0" xfId="0" applyFont="1" applyFill="1" applyBorder="1" applyAlignment="1" applyProtection="1">
      <alignment horizontal="center"/>
      <protection locked="0" hidden="1"/>
    </xf>
    <xf numFmtId="0" fontId="0" fillId="9" borderId="19" xfId="0" applyFill="1" applyBorder="1"/>
    <xf numFmtId="0" fontId="4" fillId="0" borderId="6" xfId="0" applyFont="1" applyBorder="1"/>
    <xf numFmtId="0" fontId="0" fillId="9" borderId="58" xfId="0" applyFill="1" applyBorder="1"/>
    <xf numFmtId="0" fontId="6" fillId="9" borderId="59" xfId="0" applyFont="1" applyFill="1" applyBorder="1" applyAlignment="1" applyProtection="1">
      <alignment horizontal="center"/>
      <protection locked="0" hidden="1"/>
    </xf>
    <xf numFmtId="164" fontId="19" fillId="9" borderId="60" xfId="0" applyNumberFormat="1" applyFont="1" applyFill="1" applyBorder="1" applyAlignment="1">
      <alignment horizontal="right" vertical="center" wrapText="1"/>
    </xf>
    <xf numFmtId="164" fontId="19" fillId="2" borderId="5" xfId="0" applyNumberFormat="1" applyFont="1" applyFill="1" applyBorder="1" applyAlignment="1" applyProtection="1">
      <alignment horizontal="left" vertical="top"/>
      <protection hidden="1"/>
    </xf>
    <xf numFmtId="164" fontId="5" fillId="2" borderId="11" xfId="0" applyNumberFormat="1" applyFont="1" applyFill="1" applyBorder="1" applyAlignment="1" applyProtection="1">
      <alignment horizontal="left" vertical="top"/>
      <protection hidden="1"/>
    </xf>
    <xf numFmtId="0" fontId="5" fillId="2" borderId="7" xfId="0" applyFont="1" applyFill="1" applyBorder="1" applyProtection="1">
      <protection hidden="1"/>
    </xf>
    <xf numFmtId="0" fontId="14" fillId="0" borderId="11" xfId="0" applyFont="1" applyBorder="1" applyAlignment="1" applyProtection="1">
      <alignment vertical="top"/>
      <protection hidden="1"/>
    </xf>
    <xf numFmtId="0" fontId="0" fillId="4" borderId="62" xfId="0" applyFill="1" applyBorder="1" applyAlignment="1" applyProtection="1">
      <protection hidden="1"/>
    </xf>
    <xf numFmtId="0" fontId="0" fillId="4" borderId="61" xfId="0" applyFill="1" applyBorder="1" applyAlignment="1" applyProtection="1">
      <protection hidden="1"/>
    </xf>
    <xf numFmtId="164" fontId="0" fillId="6" borderId="2" xfId="0" applyNumberFormat="1" applyFill="1" applyBorder="1"/>
    <xf numFmtId="0" fontId="3" fillId="6" borderId="8" xfId="0" applyNumberFormat="1" applyFont="1" applyFill="1" applyBorder="1" applyAlignment="1" applyProtection="1">
      <alignment horizontal="right"/>
      <protection hidden="1"/>
    </xf>
    <xf numFmtId="0" fontId="9" fillId="8" borderId="11" xfId="0" applyFont="1" applyFill="1" applyBorder="1"/>
    <xf numFmtId="0" fontId="0" fillId="3" borderId="9" xfId="0" applyFill="1" applyBorder="1"/>
    <xf numFmtId="0" fontId="0" fillId="3" borderId="4" xfId="0" applyFill="1" applyBorder="1"/>
    <xf numFmtId="0" fontId="24" fillId="0" borderId="0" xfId="0" applyFont="1"/>
    <xf numFmtId="0" fontId="9" fillId="8" borderId="23" xfId="0" applyFont="1" applyFill="1" applyBorder="1"/>
    <xf numFmtId="0" fontId="9" fillId="8" borderId="7" xfId="0" applyFont="1" applyFill="1" applyBorder="1"/>
    <xf numFmtId="0" fontId="9" fillId="8" borderId="8" xfId="0" applyFont="1" applyFill="1" applyBorder="1"/>
    <xf numFmtId="0" fontId="6" fillId="8" borderId="11" xfId="0" applyFont="1" applyFill="1" applyBorder="1" applyAlignment="1" applyProtection="1">
      <alignment horizontal="center"/>
      <protection locked="0" hidden="1"/>
    </xf>
    <xf numFmtId="164" fontId="19" fillId="8" borderId="8" xfId="0" applyNumberFormat="1" applyFont="1" applyFill="1" applyBorder="1" applyAlignment="1">
      <alignment horizontal="left" vertical="top" wrapText="1"/>
    </xf>
    <xf numFmtId="0" fontId="0" fillId="7" borderId="29" xfId="0" applyFill="1" applyBorder="1"/>
    <xf numFmtId="0" fontId="6" fillId="7" borderId="64" xfId="0" applyFont="1" applyFill="1" applyBorder="1" applyAlignment="1" applyProtection="1">
      <alignment horizontal="center"/>
      <protection locked="0" hidden="1"/>
    </xf>
    <xf numFmtId="0" fontId="0" fillId="8" borderId="7" xfId="0" applyFill="1" applyBorder="1"/>
    <xf numFmtId="164" fontId="19" fillId="8" borderId="7" xfId="0" applyNumberFormat="1" applyFont="1" applyFill="1" applyBorder="1" applyAlignment="1">
      <alignment horizontal="left" vertical="center" wrapText="1"/>
    </xf>
    <xf numFmtId="0" fontId="35" fillId="7" borderId="6" xfId="0" applyFont="1" applyFill="1" applyBorder="1" applyAlignment="1">
      <alignment horizontal="left" vertical="center"/>
    </xf>
    <xf numFmtId="0" fontId="0" fillId="7" borderId="6" xfId="0" applyFill="1" applyBorder="1" applyAlignment="1">
      <alignment horizontal="left" vertical="center"/>
    </xf>
    <xf numFmtId="0" fontId="0" fillId="7" borderId="0" xfId="0" applyFill="1" applyAlignment="1">
      <alignment horizontal="left" vertical="center"/>
    </xf>
    <xf numFmtId="0" fontId="0" fillId="8" borderId="23" xfId="0" applyFill="1" applyBorder="1"/>
    <xf numFmtId="164" fontId="19" fillId="6" borderId="0" xfId="0" applyNumberFormat="1" applyFont="1" applyFill="1" applyBorder="1" applyAlignment="1">
      <alignment horizontal="right" vertical="center" wrapText="1"/>
    </xf>
    <xf numFmtId="0" fontId="5" fillId="6" borderId="0" xfId="0" applyFont="1" applyFill="1" applyBorder="1" applyAlignment="1">
      <alignment horizontal="left"/>
    </xf>
    <xf numFmtId="0" fontId="0" fillId="6" borderId="0" xfId="0" applyFill="1" applyBorder="1"/>
    <xf numFmtId="0" fontId="6" fillId="6" borderId="0" xfId="0" applyFont="1" applyFill="1" applyBorder="1" applyAlignment="1" applyProtection="1">
      <alignment horizontal="center"/>
      <protection locked="0" hidden="1"/>
    </xf>
    <xf numFmtId="0" fontId="9" fillId="6" borderId="8" xfId="0" applyFont="1" applyFill="1" applyBorder="1"/>
    <xf numFmtId="0" fontId="9" fillId="6" borderId="1" xfId="0" applyFont="1" applyFill="1" applyBorder="1"/>
    <xf numFmtId="0" fontId="9" fillId="6" borderId="2" xfId="0" applyFont="1" applyFill="1" applyBorder="1"/>
    <xf numFmtId="0" fontId="1" fillId="6" borderId="8" xfId="0" applyFont="1" applyFill="1" applyBorder="1"/>
    <xf numFmtId="0" fontId="6" fillId="6" borderId="8" xfId="0" applyFont="1" applyFill="1" applyBorder="1" applyAlignment="1" applyProtection="1">
      <alignment horizontal="center"/>
      <protection locked="0" hidden="1"/>
    </xf>
    <xf numFmtId="0" fontId="3" fillId="6" borderId="0" xfId="0" applyNumberFormat="1" applyFont="1" applyFill="1" applyBorder="1" applyAlignment="1" applyProtection="1">
      <alignment horizontal="right"/>
      <protection hidden="1"/>
    </xf>
    <xf numFmtId="0" fontId="0" fillId="6" borderId="0" xfId="0" applyFill="1" applyBorder="1" applyAlignment="1">
      <alignment horizontal="left"/>
    </xf>
    <xf numFmtId="164" fontId="19" fillId="8" borderId="2" xfId="0" applyNumberFormat="1" applyFont="1" applyFill="1" applyBorder="1" applyAlignment="1">
      <alignment horizontal="left" vertical="center" wrapText="1"/>
    </xf>
    <xf numFmtId="0" fontId="0" fillId="8" borderId="44" xfId="0" applyFill="1" applyBorder="1"/>
    <xf numFmtId="0" fontId="0" fillId="8" borderId="5" xfId="0" applyFill="1" applyBorder="1"/>
    <xf numFmtId="164" fontId="19" fillId="8" borderId="44" xfId="0" applyNumberFormat="1" applyFont="1" applyFill="1" applyBorder="1" applyAlignment="1">
      <alignment horizontal="left" vertical="center" wrapText="1"/>
    </xf>
    <xf numFmtId="164" fontId="19" fillId="8" borderId="5" xfId="0" applyNumberFormat="1" applyFont="1" applyFill="1" applyBorder="1" applyAlignment="1">
      <alignment horizontal="left" vertical="center" wrapText="1"/>
    </xf>
    <xf numFmtId="0" fontId="6" fillId="8" borderId="8" xfId="0" applyFont="1" applyFill="1" applyBorder="1" applyAlignment="1" applyProtection="1">
      <alignment horizontal="center"/>
      <protection locked="0" hidden="1"/>
    </xf>
    <xf numFmtId="164" fontId="5" fillId="2" borderId="8" xfId="0" applyNumberFormat="1" applyFont="1" applyFill="1" applyBorder="1" applyAlignment="1" applyProtection="1">
      <alignment horizontal="left" vertical="top"/>
      <protection hidden="1"/>
    </xf>
    <xf numFmtId="164" fontId="0" fillId="6" borderId="8" xfId="0" applyNumberFormat="1" applyFill="1" applyBorder="1"/>
    <xf numFmtId="0" fontId="0" fillId="6" borderId="29" xfId="0" applyFill="1" applyBorder="1" applyAlignment="1">
      <alignment horizontal="left"/>
    </xf>
    <xf numFmtId="0" fontId="0" fillId="6" borderId="1" xfId="0" applyFill="1" applyBorder="1" applyAlignment="1">
      <alignment horizontal="left"/>
    </xf>
    <xf numFmtId="0" fontId="0" fillId="6" borderId="2" xfId="0" applyFill="1" applyBorder="1" applyAlignment="1">
      <alignment horizontal="left"/>
    </xf>
    <xf numFmtId="0" fontId="6" fillId="8" borderId="44" xfId="0" applyFont="1" applyFill="1" applyBorder="1" applyAlignment="1" applyProtection="1">
      <alignment horizontal="center"/>
      <protection locked="0" hidden="1"/>
    </xf>
    <xf numFmtId="0" fontId="3" fillId="7" borderId="0" xfId="0" applyNumberFormat="1" applyFont="1" applyFill="1" applyBorder="1" applyAlignment="1" applyProtection="1">
      <alignment horizontal="right"/>
      <protection hidden="1"/>
    </xf>
    <xf numFmtId="0" fontId="3" fillId="7" borderId="34" xfId="0" applyNumberFormat="1" applyFont="1" applyFill="1" applyBorder="1" applyAlignment="1" applyProtection="1">
      <alignment horizontal="right"/>
      <protection hidden="1"/>
    </xf>
    <xf numFmtId="164" fontId="19" fillId="7" borderId="0" xfId="0" applyNumberFormat="1" applyFont="1" applyFill="1" applyBorder="1" applyAlignment="1">
      <alignment horizontal="left" vertical="center" wrapText="1"/>
    </xf>
    <xf numFmtId="0" fontId="0" fillId="7" borderId="0" xfId="0" applyFill="1" applyBorder="1"/>
    <xf numFmtId="0" fontId="3" fillId="8" borderId="0" xfId="0" applyFont="1" applyFill="1" applyBorder="1" applyAlignment="1">
      <alignment horizontal="left"/>
    </xf>
    <xf numFmtId="0" fontId="5" fillId="7" borderId="65" xfId="0" applyFont="1" applyFill="1" applyBorder="1"/>
    <xf numFmtId="0" fontId="6" fillId="7" borderId="34" xfId="0" applyFont="1" applyFill="1" applyBorder="1" applyAlignment="1" applyProtection="1">
      <alignment horizontal="center"/>
      <protection locked="0" hidden="1"/>
    </xf>
    <xf numFmtId="0" fontId="3" fillId="7" borderId="4" xfId="0" applyNumberFormat="1" applyFont="1" applyFill="1" applyBorder="1" applyAlignment="1">
      <alignment horizontal="left"/>
    </xf>
    <xf numFmtId="0" fontId="33" fillId="7" borderId="12" xfId="0" applyFont="1" applyFill="1" applyBorder="1"/>
    <xf numFmtId="0" fontId="5" fillId="7" borderId="57" xfId="0" applyFont="1" applyFill="1" applyBorder="1"/>
    <xf numFmtId="0" fontId="33" fillId="7" borderId="68" xfId="0" applyFont="1" applyFill="1" applyBorder="1"/>
    <xf numFmtId="0" fontId="5" fillId="7" borderId="34" xfId="0" applyFont="1" applyFill="1" applyBorder="1"/>
    <xf numFmtId="164" fontId="19" fillId="7" borderId="26" xfId="0" applyNumberFormat="1" applyFont="1" applyFill="1" applyBorder="1" applyAlignment="1">
      <alignment horizontal="left" vertical="center" wrapText="1"/>
    </xf>
    <xf numFmtId="0" fontId="5" fillId="7" borderId="68" xfId="0" applyFont="1" applyFill="1" applyBorder="1"/>
    <xf numFmtId="0" fontId="0" fillId="0" borderId="0" xfId="0" applyFill="1" applyBorder="1"/>
    <xf numFmtId="0" fontId="20" fillId="8" borderId="3" xfId="0" applyFont="1" applyFill="1" applyBorder="1" applyAlignment="1">
      <alignment horizontal="left" vertical="center" wrapText="1"/>
    </xf>
    <xf numFmtId="0" fontId="20" fillId="8" borderId="4" xfId="0" applyFont="1" applyFill="1" applyBorder="1" applyAlignment="1">
      <alignment horizontal="left" vertical="center" wrapText="1"/>
    </xf>
    <xf numFmtId="0" fontId="33" fillId="8" borderId="10" xfId="0" applyFont="1" applyFill="1" applyBorder="1"/>
    <xf numFmtId="0" fontId="3" fillId="7" borderId="0" xfId="0" applyNumberFormat="1" applyFont="1" applyFill="1" applyBorder="1" applyAlignment="1" applyProtection="1">
      <protection hidden="1"/>
    </xf>
    <xf numFmtId="0" fontId="3" fillId="7" borderId="0" xfId="0" applyNumberFormat="1" applyFont="1" applyFill="1" applyBorder="1"/>
    <xf numFmtId="0" fontId="32" fillId="7" borderId="4" xfId="0" applyFont="1" applyFill="1" applyBorder="1"/>
    <xf numFmtId="0" fontId="0" fillId="7" borderId="2" xfId="0" applyFill="1" applyBorder="1"/>
    <xf numFmtId="164" fontId="19" fillId="7" borderId="4" xfId="0" applyNumberFormat="1" applyFont="1" applyFill="1" applyBorder="1" applyAlignment="1">
      <alignment horizontal="left" vertical="center" wrapText="1"/>
    </xf>
    <xf numFmtId="0" fontId="0" fillId="7" borderId="14" xfId="0" applyFill="1" applyBorder="1"/>
    <xf numFmtId="164" fontId="19" fillId="7" borderId="12" xfId="0" applyNumberFormat="1" applyFont="1" applyFill="1" applyBorder="1" applyAlignment="1">
      <alignment horizontal="left" vertical="center" wrapText="1"/>
    </xf>
    <xf numFmtId="0" fontId="3" fillId="7" borderId="7" xfId="0" applyNumberFormat="1" applyFont="1" applyFill="1" applyBorder="1"/>
    <xf numFmtId="0" fontId="0" fillId="7" borderId="12" xfId="0" applyFill="1" applyBorder="1"/>
    <xf numFmtId="164" fontId="19" fillId="7" borderId="11" xfId="0" applyNumberFormat="1" applyFont="1" applyFill="1" applyBorder="1" applyAlignment="1">
      <alignment horizontal="left" vertical="center" wrapText="1"/>
    </xf>
    <xf numFmtId="0" fontId="0" fillId="7" borderId="1" xfId="0" applyFill="1" applyBorder="1"/>
    <xf numFmtId="0" fontId="32" fillId="7" borderId="43" xfId="0" applyFont="1" applyFill="1" applyBorder="1"/>
    <xf numFmtId="164" fontId="5" fillId="9" borderId="8" xfId="0" applyNumberFormat="1" applyFont="1" applyFill="1" applyBorder="1" applyAlignment="1">
      <alignment horizontal="right" vertical="center" wrapText="1"/>
    </xf>
    <xf numFmtId="164" fontId="5" fillId="9" borderId="11" xfId="0" applyNumberFormat="1" applyFont="1" applyFill="1" applyBorder="1" applyAlignment="1">
      <alignment horizontal="right" vertical="center" wrapText="1"/>
    </xf>
    <xf numFmtId="0" fontId="20" fillId="8" borderId="0" xfId="0" applyFont="1" applyFill="1" applyBorder="1" applyAlignment="1" applyProtection="1">
      <alignment horizontal="right" vertical="center" wrapText="1"/>
      <protection locked="0"/>
    </xf>
    <xf numFmtId="0" fontId="3" fillId="7" borderId="48" xfId="0" applyNumberFormat="1" applyFont="1" applyFill="1" applyBorder="1" applyAlignment="1" applyProtection="1">
      <protection locked="0"/>
    </xf>
    <xf numFmtId="0" fontId="3" fillId="7" borderId="7" xfId="0" applyNumberFormat="1" applyFont="1" applyFill="1" applyBorder="1" applyAlignment="1" applyProtection="1">
      <protection locked="0"/>
    </xf>
    <xf numFmtId="0" fontId="3" fillId="7" borderId="6" xfId="0" applyNumberFormat="1" applyFont="1" applyFill="1" applyBorder="1" applyAlignment="1" applyProtection="1">
      <protection locked="0"/>
    </xf>
    <xf numFmtId="0" fontId="3" fillId="4" borderId="40" xfId="0" applyNumberFormat="1" applyFont="1" applyFill="1" applyBorder="1" applyAlignment="1" applyProtection="1">
      <protection locked="0"/>
    </xf>
    <xf numFmtId="0" fontId="31" fillId="0" borderId="6" xfId="0" applyFont="1" applyBorder="1" applyAlignment="1" applyProtection="1">
      <protection locked="0" hidden="1"/>
    </xf>
    <xf numFmtId="0" fontId="6" fillId="0" borderId="40" xfId="0" applyFont="1" applyBorder="1" applyAlignment="1" applyProtection="1">
      <alignment horizontal="center"/>
    </xf>
    <xf numFmtId="0" fontId="9" fillId="9" borderId="8" xfId="0" applyFont="1" applyFill="1" applyBorder="1" applyAlignment="1">
      <alignment horizontal="left"/>
    </xf>
    <xf numFmtId="0" fontId="9" fillId="6" borderId="8" xfId="0" applyFont="1" applyFill="1" applyBorder="1" applyAlignment="1">
      <alignment horizontal="left"/>
    </xf>
    <xf numFmtId="0" fontId="9" fillId="10" borderId="8" xfId="0" applyFont="1" applyFill="1" applyBorder="1"/>
    <xf numFmtId="0" fontId="9" fillId="10" borderId="1" xfId="0" applyFont="1" applyFill="1" applyBorder="1"/>
    <xf numFmtId="0" fontId="9" fillId="10" borderId="2" xfId="0" applyFont="1" applyFill="1" applyBorder="1"/>
    <xf numFmtId="0" fontId="1" fillId="10" borderId="2" xfId="0" applyFont="1" applyFill="1" applyBorder="1"/>
    <xf numFmtId="0" fontId="0" fillId="10" borderId="8" xfId="0" applyFill="1" applyBorder="1"/>
    <xf numFmtId="0" fontId="3" fillId="10" borderId="1" xfId="0" applyNumberFormat="1" applyFont="1" applyFill="1" applyBorder="1" applyAlignment="1" applyProtection="1">
      <alignment horizontal="right"/>
      <protection hidden="1"/>
    </xf>
    <xf numFmtId="0" fontId="6" fillId="10" borderId="8" xfId="0" applyFont="1" applyFill="1" applyBorder="1" applyAlignment="1" applyProtection="1">
      <alignment horizontal="center"/>
      <protection locked="0" hidden="1"/>
    </xf>
    <xf numFmtId="0" fontId="0" fillId="10" borderId="5" xfId="0" applyFill="1" applyBorder="1"/>
    <xf numFmtId="164" fontId="0" fillId="10" borderId="8" xfId="0" applyNumberFormat="1" applyFill="1" applyBorder="1"/>
    <xf numFmtId="164" fontId="37" fillId="10" borderId="8" xfId="0" applyNumberFormat="1" applyFont="1" applyFill="1" applyBorder="1" applyAlignment="1">
      <alignment horizontal="right" vertical="center" wrapText="1"/>
    </xf>
    <xf numFmtId="0" fontId="0" fillId="10" borderId="2" xfId="0" applyFill="1" applyBorder="1"/>
    <xf numFmtId="0" fontId="0" fillId="10" borderId="30" xfId="0" applyFill="1" applyBorder="1"/>
    <xf numFmtId="0" fontId="6" fillId="10" borderId="43" xfId="0" applyFont="1" applyFill="1" applyBorder="1" applyAlignment="1" applyProtection="1">
      <alignment horizontal="center"/>
      <protection locked="0" hidden="1"/>
    </xf>
    <xf numFmtId="0" fontId="4" fillId="10" borderId="0" xfId="0" applyFont="1" applyFill="1" applyProtection="1"/>
    <xf numFmtId="0" fontId="0" fillId="10" borderId="0" xfId="0" applyFill="1" applyProtection="1"/>
    <xf numFmtId="0" fontId="20" fillId="10" borderId="0" xfId="0" applyFont="1" applyFill="1" applyBorder="1" applyAlignment="1" applyProtection="1">
      <alignment vertical="center" wrapText="1"/>
    </xf>
    <xf numFmtId="0" fontId="3" fillId="10" borderId="0" xfId="0" applyNumberFormat="1" applyFont="1" applyFill="1" applyBorder="1" applyAlignment="1" applyProtection="1">
      <protection hidden="1"/>
    </xf>
    <xf numFmtId="0" fontId="3" fillId="10" borderId="0" xfId="0" applyNumberFormat="1" applyFont="1" applyFill="1" applyBorder="1" applyProtection="1"/>
    <xf numFmtId="0" fontId="3" fillId="10" borderId="0" xfId="0" applyNumberFormat="1" applyFont="1" applyFill="1" applyBorder="1" applyAlignment="1" applyProtection="1">
      <alignment horizontal="right"/>
      <protection hidden="1"/>
    </xf>
    <xf numFmtId="0" fontId="21" fillId="10" borderId="0" xfId="0" applyFont="1" applyFill="1" applyBorder="1" applyProtection="1"/>
    <xf numFmtId="0" fontId="22" fillId="10" borderId="0" xfId="0" applyFont="1" applyFill="1" applyBorder="1" applyProtection="1"/>
    <xf numFmtId="0" fontId="23" fillId="10" borderId="0" xfId="0" applyFont="1" applyFill="1" applyBorder="1" applyProtection="1"/>
    <xf numFmtId="0" fontId="23" fillId="10" borderId="0" xfId="0" applyFont="1" applyFill="1" applyBorder="1" applyProtection="1">
      <protection hidden="1"/>
    </xf>
    <xf numFmtId="0" fontId="23" fillId="10" borderId="0" xfId="0" applyFont="1" applyFill="1" applyBorder="1" applyAlignment="1" applyProtection="1">
      <protection hidden="1"/>
    </xf>
    <xf numFmtId="0" fontId="23" fillId="10" borderId="0" xfId="0" applyNumberFormat="1" applyFont="1" applyFill="1" applyBorder="1" applyAlignment="1" applyProtection="1">
      <alignment horizontal="right"/>
      <protection hidden="1"/>
    </xf>
    <xf numFmtId="0" fontId="0" fillId="10" borderId="0" xfId="0" applyFill="1"/>
    <xf numFmtId="0" fontId="13" fillId="10" borderId="0" xfId="0" applyFont="1" applyFill="1" applyBorder="1" applyProtection="1"/>
    <xf numFmtId="0" fontId="0" fillId="10" borderId="0" xfId="0" applyFill="1" applyBorder="1" applyProtection="1"/>
    <xf numFmtId="0" fontId="24" fillId="10" borderId="0" xfId="0" applyFont="1" applyFill="1" applyBorder="1" applyProtection="1"/>
    <xf numFmtId="0" fontId="12" fillId="10" borderId="0" xfId="0" applyFont="1" applyFill="1" applyBorder="1" applyProtection="1"/>
    <xf numFmtId="0" fontId="12" fillId="10" borderId="0" xfId="0" applyNumberFormat="1" applyFont="1" applyFill="1" applyBorder="1" applyProtection="1">
      <protection hidden="1"/>
    </xf>
    <xf numFmtId="0" fontId="12" fillId="10" borderId="0" xfId="0" applyNumberFormat="1" applyFont="1" applyFill="1" applyBorder="1" applyAlignment="1" applyProtection="1">
      <protection hidden="1"/>
    </xf>
    <xf numFmtId="0" fontId="12" fillId="10" borderId="0" xfId="0" applyNumberFormat="1" applyFont="1" applyFill="1" applyBorder="1" applyAlignment="1" applyProtection="1">
      <alignment horizontal="right"/>
      <protection hidden="1"/>
    </xf>
    <xf numFmtId="0" fontId="16" fillId="10" borderId="0" xfId="0" applyFont="1" applyFill="1" applyBorder="1" applyProtection="1"/>
    <xf numFmtId="0" fontId="23" fillId="10" borderId="0" xfId="0" applyNumberFormat="1" applyFont="1" applyFill="1" applyBorder="1" applyProtection="1">
      <protection hidden="1"/>
    </xf>
    <xf numFmtId="0" fontId="23" fillId="10" borderId="0" xfId="0" applyNumberFormat="1" applyFont="1" applyFill="1" applyBorder="1" applyAlignment="1" applyProtection="1">
      <protection hidden="1"/>
    </xf>
    <xf numFmtId="0" fontId="16" fillId="10" borderId="0" xfId="0" applyFont="1" applyFill="1" applyBorder="1"/>
    <xf numFmtId="0" fontId="21" fillId="10" borderId="0" xfId="0" applyFont="1" applyFill="1" applyBorder="1"/>
    <xf numFmtId="0" fontId="22" fillId="10" borderId="0" xfId="0" applyFont="1" applyFill="1" applyBorder="1"/>
    <xf numFmtId="0" fontId="23" fillId="10" borderId="0" xfId="0" applyFont="1" applyFill="1" applyBorder="1"/>
    <xf numFmtId="0" fontId="26" fillId="2" borderId="0" xfId="0" applyFont="1" applyFill="1" applyBorder="1" applyAlignment="1" applyProtection="1">
      <protection hidden="1"/>
    </xf>
    <xf numFmtId="0" fontId="0" fillId="4" borderId="0" xfId="0" applyFill="1" applyBorder="1"/>
    <xf numFmtId="0" fontId="4" fillId="4" borderId="0" xfId="0" applyFont="1" applyFill="1" applyBorder="1" applyAlignment="1" applyProtection="1">
      <alignment vertical="top" wrapText="1"/>
      <protection hidden="1"/>
    </xf>
    <xf numFmtId="0" fontId="0" fillId="4" borderId="7" xfId="0" applyFill="1" applyBorder="1"/>
    <xf numFmtId="0" fontId="4" fillId="4" borderId="7" xfId="0" applyFont="1" applyFill="1" applyBorder="1" applyAlignment="1" applyProtection="1">
      <alignment vertical="top" wrapText="1"/>
      <protection hidden="1"/>
    </xf>
    <xf numFmtId="0" fontId="10" fillId="0" borderId="43" xfId="0" applyFont="1" applyBorder="1"/>
    <xf numFmtId="0" fontId="10" fillId="0" borderId="5" xfId="0" applyFont="1" applyBorder="1"/>
    <xf numFmtId="0" fontId="0" fillId="3" borderId="0" xfId="0" applyFill="1" applyBorder="1"/>
    <xf numFmtId="0" fontId="4" fillId="3" borderId="0" xfId="0" applyFont="1" applyFill="1" applyBorder="1" applyAlignment="1" applyProtection="1">
      <alignment vertical="top" wrapText="1"/>
      <protection hidden="1"/>
    </xf>
    <xf numFmtId="0" fontId="32" fillId="3" borderId="0" xfId="0" applyFont="1" applyFill="1" applyBorder="1" applyAlignment="1" applyProtection="1">
      <alignment horizontal="left" vertical="top" wrapText="1"/>
      <protection hidden="1"/>
    </xf>
    <xf numFmtId="0" fontId="32" fillId="7" borderId="67" xfId="0" applyFont="1" applyFill="1" applyBorder="1" applyProtection="1">
      <protection locked="0"/>
    </xf>
    <xf numFmtId="0" fontId="32" fillId="7" borderId="56" xfId="0" applyFont="1" applyFill="1" applyBorder="1" applyProtection="1">
      <protection locked="0"/>
    </xf>
    <xf numFmtId="0" fontId="32" fillId="8" borderId="66" xfId="0" applyFont="1" applyFill="1" applyBorder="1" applyProtection="1">
      <protection locked="0"/>
    </xf>
    <xf numFmtId="0" fontId="25" fillId="8" borderId="0" xfId="0" applyFont="1" applyFill="1" applyBorder="1" applyAlignment="1">
      <alignment horizontal="left" vertical="center" wrapText="1"/>
    </xf>
    <xf numFmtId="0" fontId="40" fillId="4" borderId="7" xfId="0" applyFont="1" applyFill="1" applyBorder="1" applyAlignment="1" applyProtection="1">
      <alignment horizontal="left" vertical="center" wrapText="1"/>
      <protection hidden="1"/>
    </xf>
    <xf numFmtId="0" fontId="40" fillId="4" borderId="0" xfId="0" applyFont="1" applyFill="1" applyBorder="1" applyAlignment="1" applyProtection="1">
      <alignment horizontal="left" vertical="center" wrapText="1"/>
      <protection hidden="1"/>
    </xf>
    <xf numFmtId="0" fontId="0" fillId="4" borderId="30" xfId="0" applyFill="1" applyBorder="1"/>
    <xf numFmtId="0" fontId="26" fillId="4" borderId="30" xfId="0" applyFont="1" applyFill="1" applyBorder="1" applyAlignment="1" applyProtection="1">
      <alignment horizontal="left" vertical="top" wrapText="1"/>
      <protection hidden="1"/>
    </xf>
    <xf numFmtId="0" fontId="40" fillId="4" borderId="30" xfId="0" applyFont="1" applyFill="1" applyBorder="1" applyAlignment="1" applyProtection="1">
      <alignment horizontal="left" vertical="center" wrapText="1"/>
      <protection hidden="1"/>
    </xf>
    <xf numFmtId="0" fontId="38" fillId="0" borderId="30" xfId="0" applyFont="1" applyBorder="1" applyAlignment="1" applyProtection="1">
      <alignment horizontal="left" vertical="center" wrapText="1"/>
      <protection hidden="1"/>
    </xf>
    <xf numFmtId="0" fontId="39" fillId="0" borderId="30" xfId="0" applyFont="1" applyBorder="1" applyAlignment="1">
      <alignment horizontal="left" vertical="center"/>
    </xf>
    <xf numFmtId="0" fontId="10" fillId="4" borderId="30" xfId="0" applyFont="1" applyFill="1" applyBorder="1" applyProtection="1">
      <protection locked="0"/>
    </xf>
    <xf numFmtId="0" fontId="3" fillId="7" borderId="0" xfId="0" applyNumberFormat="1" applyFont="1" applyFill="1" applyBorder="1" applyAlignment="1" applyProtection="1">
      <alignment horizontal="right"/>
      <protection hidden="1"/>
    </xf>
    <xf numFmtId="0" fontId="3" fillId="7" borderId="34" xfId="0" applyNumberFormat="1" applyFont="1" applyFill="1" applyBorder="1" applyAlignment="1" applyProtection="1">
      <alignment horizontal="right"/>
      <protection hidden="1"/>
    </xf>
    <xf numFmtId="0" fontId="3" fillId="7" borderId="6" xfId="0" applyNumberFormat="1" applyFont="1" applyFill="1" applyBorder="1" applyAlignment="1" applyProtection="1">
      <alignment horizontal="right"/>
      <protection hidden="1"/>
    </xf>
    <xf numFmtId="0" fontId="3" fillId="7" borderId="31" xfId="0" applyNumberFormat="1" applyFont="1" applyFill="1" applyBorder="1" applyAlignment="1" applyProtection="1">
      <alignment horizontal="right"/>
      <protection hidden="1"/>
    </xf>
    <xf numFmtId="0" fontId="5" fillId="10" borderId="29" xfId="0" applyFont="1" applyFill="1" applyBorder="1" applyAlignment="1">
      <alignment horizontal="left"/>
    </xf>
    <xf numFmtId="0" fontId="5" fillId="10" borderId="1" xfId="0" applyFont="1" applyFill="1" applyBorder="1" applyAlignment="1">
      <alignment horizontal="left"/>
    </xf>
    <xf numFmtId="0" fontId="5" fillId="10" borderId="2" xfId="0" applyFont="1" applyFill="1" applyBorder="1" applyAlignment="1">
      <alignment horizontal="left"/>
    </xf>
    <xf numFmtId="0" fontId="36" fillId="5" borderId="0" xfId="0" applyFont="1" applyFill="1" applyBorder="1" applyAlignment="1" applyProtection="1">
      <alignment horizontal="left" vertical="center"/>
      <protection hidden="1"/>
    </xf>
    <xf numFmtId="0" fontId="36" fillId="5" borderId="7" xfId="0" applyFont="1" applyFill="1" applyBorder="1" applyAlignment="1" applyProtection="1">
      <alignment horizontal="left" vertical="center"/>
      <protection hidden="1"/>
    </xf>
    <xf numFmtId="0" fontId="36" fillId="5" borderId="30" xfId="0" applyFont="1" applyFill="1" applyBorder="1" applyAlignment="1" applyProtection="1">
      <alignment horizontal="left" vertical="center"/>
      <protection hidden="1"/>
    </xf>
    <xf numFmtId="0" fontId="0" fillId="6" borderId="29" xfId="0" applyFill="1" applyBorder="1" applyAlignment="1">
      <alignment horizontal="left"/>
    </xf>
    <xf numFmtId="0" fontId="0" fillId="6" borderId="1" xfId="0" applyFill="1" applyBorder="1" applyAlignment="1">
      <alignment horizontal="left"/>
    </xf>
    <xf numFmtId="0" fontId="0" fillId="6" borderId="2" xfId="0" applyFill="1" applyBorder="1" applyAlignment="1">
      <alignment horizontal="left"/>
    </xf>
    <xf numFmtId="0" fontId="3" fillId="7" borderId="7" xfId="0" applyNumberFormat="1" applyFont="1" applyFill="1" applyBorder="1" applyAlignment="1" applyProtection="1">
      <alignment horizontal="right"/>
      <protection hidden="1"/>
    </xf>
    <xf numFmtId="0" fontId="3" fillId="7" borderId="69" xfId="0" applyNumberFormat="1" applyFont="1" applyFill="1" applyBorder="1" applyAlignment="1" applyProtection="1">
      <alignment horizontal="right"/>
      <protection hidden="1"/>
    </xf>
    <xf numFmtId="0" fontId="3" fillId="3" borderId="18" xfId="0" applyNumberFormat="1" applyFont="1" applyFill="1" applyBorder="1" applyAlignment="1" applyProtection="1">
      <alignment horizontal="right"/>
      <protection hidden="1"/>
    </xf>
    <xf numFmtId="0" fontId="3" fillId="3" borderId="42" xfId="0" applyNumberFormat="1" applyFont="1" applyFill="1" applyBorder="1" applyAlignment="1" applyProtection="1">
      <alignment horizontal="right"/>
      <protection hidden="1"/>
    </xf>
    <xf numFmtId="0" fontId="3" fillId="3" borderId="0" xfId="0" applyNumberFormat="1" applyFont="1" applyFill="1" applyBorder="1" applyAlignment="1" applyProtection="1">
      <alignment horizontal="right"/>
      <protection hidden="1"/>
    </xf>
    <xf numFmtId="0" fontId="3" fillId="2" borderId="3" xfId="0" applyFont="1" applyFill="1" applyBorder="1" applyAlignment="1" applyProtection="1">
      <alignment horizontal="left"/>
      <protection hidden="1"/>
    </xf>
    <xf numFmtId="0" fontId="3" fillId="2" borderId="17" xfId="0" applyFont="1" applyFill="1" applyBorder="1" applyAlignment="1" applyProtection="1">
      <alignment horizontal="left"/>
      <protection hidden="1"/>
    </xf>
    <xf numFmtId="0" fontId="3" fillId="2" borderId="16"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 xfId="0" applyFont="1" applyFill="1" applyBorder="1" applyAlignment="1" applyProtection="1">
      <alignment horizontal="left"/>
      <protection hidden="1"/>
    </xf>
    <xf numFmtId="0" fontId="3" fillId="2" borderId="25" xfId="0" applyFont="1" applyFill="1" applyBorder="1" applyAlignment="1" applyProtection="1">
      <alignment horizontal="left"/>
      <protection hidden="1"/>
    </xf>
    <xf numFmtId="0" fontId="3" fillId="2" borderId="26" xfId="0" applyFont="1" applyFill="1" applyBorder="1" applyAlignment="1" applyProtection="1">
      <alignment horizontal="left"/>
      <protection hidden="1"/>
    </xf>
    <xf numFmtId="0" fontId="3" fillId="0" borderId="15" xfId="0" applyFont="1" applyBorder="1" applyAlignment="1" applyProtection="1">
      <alignment horizontal="left"/>
      <protection hidden="1"/>
    </xf>
    <xf numFmtId="0" fontId="3" fillId="0" borderId="16" xfId="0" applyFont="1" applyBorder="1" applyAlignment="1" applyProtection="1">
      <alignment horizontal="left"/>
      <protection hidden="1"/>
    </xf>
    <xf numFmtId="0" fontId="0" fillId="0" borderId="25" xfId="0" applyBorder="1" applyAlignment="1" applyProtection="1">
      <alignment horizontal="center"/>
      <protection hidden="1"/>
    </xf>
    <xf numFmtId="0" fontId="0" fillId="0" borderId="0" xfId="0" applyBorder="1" applyAlignment="1" applyProtection="1">
      <alignment horizontal="center"/>
      <protection hidden="1"/>
    </xf>
    <xf numFmtId="0" fontId="0" fillId="0" borderId="4" xfId="0" applyBorder="1" applyAlignment="1" applyProtection="1">
      <alignment horizontal="center"/>
      <protection hidden="1"/>
    </xf>
    <xf numFmtId="0" fontId="0" fillId="0" borderId="12" xfId="0" applyBorder="1" applyAlignment="1" applyProtection="1">
      <alignment horizontal="center"/>
      <protection hidden="1"/>
    </xf>
    <xf numFmtId="0" fontId="6" fillId="0" borderId="50" xfId="0" applyFont="1" applyBorder="1" applyAlignment="1" applyProtection="1">
      <alignment horizontal="center" vertical="center"/>
      <protection hidden="1"/>
    </xf>
    <xf numFmtId="0" fontId="6" fillId="0" borderId="51" xfId="0" applyFont="1" applyBorder="1" applyAlignment="1" applyProtection="1">
      <alignment horizontal="center" vertical="center"/>
      <protection hidden="1"/>
    </xf>
    <xf numFmtId="0" fontId="3" fillId="0" borderId="6" xfId="0" applyFont="1" applyBorder="1" applyAlignment="1" applyProtection="1">
      <alignment horizontal="left"/>
      <protection hidden="1"/>
    </xf>
    <xf numFmtId="0" fontId="3" fillId="0" borderId="17" xfId="0" applyFont="1" applyBorder="1" applyAlignment="1" applyProtection="1">
      <alignment horizontal="left"/>
      <protection hidden="1"/>
    </xf>
    <xf numFmtId="0" fontId="3" fillId="0" borderId="25" xfId="0" applyFont="1" applyBorder="1" applyAlignment="1" applyProtection="1">
      <alignment horizontal="left"/>
      <protection hidden="1"/>
    </xf>
    <xf numFmtId="0" fontId="4" fillId="0" borderId="33" xfId="0" applyFont="1" applyBorder="1" applyAlignment="1">
      <alignment horizontal="left" vertical="top" wrapText="1"/>
    </xf>
    <xf numFmtId="0" fontId="4" fillId="0" borderId="30" xfId="0" applyFont="1" applyBorder="1" applyAlignment="1">
      <alignment horizontal="left" vertical="top" wrapText="1"/>
    </xf>
    <xf numFmtId="0" fontId="4" fillId="0" borderId="43"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26" fillId="0" borderId="33" xfId="0" applyFont="1" applyBorder="1" applyAlignment="1" applyProtection="1">
      <alignment horizontal="left" vertical="top" wrapText="1"/>
      <protection hidden="1"/>
    </xf>
    <xf numFmtId="0" fontId="26" fillId="0" borderId="30" xfId="0" applyFont="1" applyBorder="1" applyAlignment="1" applyProtection="1">
      <alignment horizontal="left" vertical="top" wrapText="1"/>
      <protection hidden="1"/>
    </xf>
    <xf numFmtId="0" fontId="26" fillId="0" borderId="43"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0" xfId="0" applyFont="1" applyBorder="1" applyAlignment="1" applyProtection="1">
      <alignment horizontal="left" vertical="top" wrapText="1"/>
      <protection hidden="1"/>
    </xf>
    <xf numFmtId="0" fontId="26" fillId="0" borderId="4" xfId="0" applyFont="1" applyBorder="1" applyAlignment="1" applyProtection="1">
      <alignment horizontal="left" vertical="top" wrapText="1"/>
      <protection hidden="1"/>
    </xf>
    <xf numFmtId="0" fontId="3" fillId="0" borderId="33" xfId="0" applyFont="1" applyBorder="1" applyAlignment="1">
      <alignment horizontal="left"/>
    </xf>
    <xf numFmtId="0" fontId="3" fillId="0" borderId="30" xfId="0" applyFont="1" applyBorder="1" applyAlignment="1">
      <alignment horizontal="left"/>
    </xf>
    <xf numFmtId="0" fontId="4" fillId="3" borderId="30" xfId="0" applyFont="1" applyFill="1" applyBorder="1" applyAlignment="1" applyProtection="1">
      <alignment horizontal="left"/>
      <protection locked="0"/>
    </xf>
    <xf numFmtId="0" fontId="3" fillId="0" borderId="23" xfId="0" applyFont="1" applyBorder="1" applyAlignment="1">
      <alignment horizontal="left"/>
    </xf>
    <xf numFmtId="0" fontId="3" fillId="0" borderId="7" xfId="0" applyFont="1" applyBorder="1" applyAlignment="1">
      <alignment horizontal="left"/>
    </xf>
    <xf numFmtId="0" fontId="4" fillId="3" borderId="7" xfId="0" applyFont="1" applyFill="1" applyBorder="1" applyAlignment="1" applyProtection="1">
      <alignment horizontal="left"/>
      <protection locked="0"/>
    </xf>
    <xf numFmtId="0" fontId="23" fillId="10" borderId="0" xfId="0" applyNumberFormat="1" applyFont="1" applyFill="1" applyBorder="1" applyAlignment="1" applyProtection="1">
      <alignment horizontal="right"/>
      <protection hidden="1"/>
    </xf>
    <xf numFmtId="1" fontId="12" fillId="10" borderId="0" xfId="0" applyNumberFormat="1" applyFont="1" applyFill="1" applyBorder="1" applyAlignment="1" applyProtection="1">
      <alignment horizontal="right"/>
      <protection hidden="1"/>
    </xf>
    <xf numFmtId="0" fontId="12" fillId="10" borderId="0" xfId="0" applyNumberFormat="1" applyFont="1" applyFill="1" applyBorder="1" applyAlignment="1" applyProtection="1">
      <alignment horizontal="right"/>
      <protection hidden="1"/>
    </xf>
    <xf numFmtId="0" fontId="3" fillId="0" borderId="0" xfId="0" applyFont="1" applyAlignment="1">
      <alignment horizontal="left"/>
    </xf>
    <xf numFmtId="0" fontId="0" fillId="3" borderId="0" xfId="0" applyFill="1" applyAlignment="1" applyProtection="1">
      <alignment horizontal="left"/>
      <protection locked="0"/>
    </xf>
    <xf numFmtId="0" fontId="0" fillId="3" borderId="0" xfId="0" applyFill="1" applyBorder="1" applyAlignment="1" applyProtection="1">
      <alignment horizontal="center"/>
      <protection hidden="1"/>
    </xf>
    <xf numFmtId="0" fontId="0" fillId="10" borderId="29" xfId="0" applyFill="1" applyBorder="1" applyAlignment="1">
      <alignment horizontal="left"/>
    </xf>
    <xf numFmtId="0" fontId="0" fillId="10" borderId="1" xfId="0" applyFill="1" applyBorder="1" applyAlignment="1">
      <alignment horizontal="left"/>
    </xf>
    <xf numFmtId="0" fontId="0" fillId="10" borderId="2" xfId="0" applyFill="1" applyBorder="1" applyAlignment="1">
      <alignment horizontal="left"/>
    </xf>
    <xf numFmtId="0" fontId="5" fillId="9" borderId="11" xfId="0" applyFont="1" applyFill="1" applyBorder="1" applyAlignment="1">
      <alignment horizontal="left"/>
    </xf>
    <xf numFmtId="0" fontId="5" fillId="9" borderId="29" xfId="0" applyFont="1" applyFill="1" applyBorder="1" applyAlignment="1">
      <alignment horizontal="left"/>
    </xf>
    <xf numFmtId="0" fontId="5" fillId="9" borderId="1" xfId="0" applyFont="1" applyFill="1" applyBorder="1" applyAlignment="1">
      <alignment horizontal="left"/>
    </xf>
    <xf numFmtId="0" fontId="5" fillId="9" borderId="2" xfId="0" applyFont="1" applyFill="1" applyBorder="1" applyAlignment="1">
      <alignment horizontal="left"/>
    </xf>
    <xf numFmtId="0" fontId="35" fillId="7" borderId="6" xfId="0" applyFont="1" applyFill="1" applyBorder="1" applyAlignment="1">
      <alignment horizontal="left" vertical="center"/>
    </xf>
    <xf numFmtId="0" fontId="35" fillId="7" borderId="31" xfId="0" applyFont="1" applyFill="1" applyBorder="1" applyAlignment="1">
      <alignment horizontal="left" vertical="center"/>
    </xf>
    <xf numFmtId="0" fontId="35" fillId="8" borderId="6" xfId="0" applyFont="1" applyFill="1" applyBorder="1" applyAlignment="1">
      <alignment horizontal="left" vertical="center"/>
    </xf>
    <xf numFmtId="0" fontId="19" fillId="8" borderId="1" xfId="0" applyFont="1" applyFill="1" applyBorder="1" applyAlignment="1">
      <alignment horizontal="left" vertical="center" wrapText="1"/>
    </xf>
    <xf numFmtId="0" fontId="19" fillId="8" borderId="2" xfId="0" applyFont="1" applyFill="1" applyBorder="1" applyAlignment="1">
      <alignment horizontal="left" vertical="center" wrapText="1"/>
    </xf>
    <xf numFmtId="0" fontId="19" fillId="8" borderId="37" xfId="0" applyFont="1" applyFill="1" applyBorder="1" applyAlignment="1">
      <alignment horizontal="left" vertical="center" wrapText="1"/>
    </xf>
    <xf numFmtId="0" fontId="19" fillId="8" borderId="41" xfId="0" applyFont="1" applyFill="1" applyBorder="1" applyAlignment="1">
      <alignment horizontal="left" vertical="center" wrapText="1"/>
    </xf>
    <xf numFmtId="0" fontId="19" fillId="8" borderId="38" xfId="0" applyFont="1" applyFill="1" applyBorder="1" applyAlignment="1">
      <alignment horizontal="left" vertical="center" wrapText="1"/>
    </xf>
    <xf numFmtId="0" fontId="19" fillId="8" borderId="29" xfId="0" applyFont="1" applyFill="1" applyBorder="1" applyAlignment="1">
      <alignment horizontal="left" vertical="center" wrapText="1"/>
    </xf>
    <xf numFmtId="0" fontId="19" fillId="8" borderId="1" xfId="0" applyFont="1" applyFill="1" applyBorder="1" applyAlignment="1">
      <alignment vertical="center" wrapText="1"/>
    </xf>
    <xf numFmtId="0" fontId="8" fillId="8" borderId="1" xfId="0" applyFont="1" applyFill="1" applyBorder="1" applyAlignment="1"/>
    <xf numFmtId="0" fontId="19" fillId="8" borderId="30" xfId="0" applyFont="1" applyFill="1" applyBorder="1" applyAlignment="1">
      <alignment horizontal="left" vertical="top" wrapText="1"/>
    </xf>
    <xf numFmtId="0" fontId="19" fillId="8" borderId="43" xfId="0" applyFont="1" applyFill="1" applyBorder="1" applyAlignment="1">
      <alignment horizontal="left" vertical="top" wrapText="1"/>
    </xf>
    <xf numFmtId="0" fontId="35" fillId="6" borderId="7" xfId="0" applyFont="1" applyFill="1" applyBorder="1" applyAlignment="1">
      <alignment horizontal="left" vertical="center"/>
    </xf>
    <xf numFmtId="0" fontId="5" fillId="9" borderId="58" xfId="0" applyFont="1" applyFill="1" applyBorder="1" applyAlignment="1">
      <alignment horizontal="left"/>
    </xf>
    <xf numFmtId="0" fontId="24" fillId="8" borderId="59" xfId="0" applyFont="1" applyFill="1" applyBorder="1" applyAlignment="1">
      <alignment horizontal="left"/>
    </xf>
    <xf numFmtId="0" fontId="24" fillId="8" borderId="52" xfId="0" applyFont="1" applyFill="1" applyBorder="1" applyAlignment="1">
      <alignment horizontal="left"/>
    </xf>
    <xf numFmtId="0" fontId="24" fillId="8" borderId="63" xfId="0" applyFont="1" applyFill="1" applyBorder="1" applyAlignment="1">
      <alignment horizontal="left"/>
    </xf>
    <xf numFmtId="0" fontId="35" fillId="8" borderId="0" xfId="0" applyFont="1" applyFill="1" applyBorder="1" applyAlignment="1">
      <alignment horizontal="left" vertical="center"/>
    </xf>
    <xf numFmtId="0" fontId="35" fillId="8" borderId="34" xfId="0" applyFont="1" applyFill="1" applyBorder="1" applyAlignment="1">
      <alignment horizontal="left" vertical="center"/>
    </xf>
    <xf numFmtId="0" fontId="35" fillId="9" borderId="0" xfId="0" applyFont="1" applyFill="1" applyBorder="1" applyAlignment="1">
      <alignment horizontal="left" vertical="center"/>
    </xf>
  </cellXfs>
  <cellStyles count="1">
    <cellStyle name="Standard" xfId="0" builtinId="0"/>
  </cellStyles>
  <dxfs count="31">
    <dxf>
      <fill>
        <patternFill>
          <bgColor rgb="FF00C846"/>
        </patternFill>
      </fill>
    </dxf>
    <dxf>
      <fill>
        <patternFill>
          <bgColor rgb="FF00C846"/>
        </patternFill>
      </fill>
    </dxf>
    <dxf>
      <fill>
        <patternFill>
          <bgColor rgb="FF00C846"/>
        </patternFill>
      </fill>
    </dxf>
    <dxf>
      <font>
        <color auto="1"/>
      </font>
      <fill>
        <patternFill>
          <bgColor rgb="FF46C800"/>
        </patternFill>
      </fill>
    </dxf>
    <dxf>
      <fill>
        <patternFill>
          <bgColor rgb="FF00C846"/>
        </patternFill>
      </fill>
    </dxf>
    <dxf>
      <fill>
        <patternFill>
          <bgColor rgb="FF00C846"/>
        </patternFill>
      </fill>
    </dxf>
    <dxf>
      <font>
        <color auto="1"/>
      </font>
      <fill>
        <patternFill>
          <bgColor rgb="FF46C800"/>
        </patternFill>
      </fill>
    </dxf>
    <dxf>
      <fill>
        <patternFill>
          <bgColor rgb="FF00C846"/>
        </patternFill>
      </fill>
    </dxf>
    <dxf>
      <fill>
        <patternFill>
          <bgColor rgb="FF46C800"/>
        </patternFill>
      </fill>
    </dxf>
    <dxf>
      <font>
        <color auto="1"/>
      </font>
      <fill>
        <patternFill>
          <bgColor rgb="FF46C800"/>
        </patternFill>
      </fill>
    </dxf>
    <dxf>
      <fill>
        <patternFill>
          <bgColor rgb="FF00C846"/>
        </patternFill>
      </fill>
    </dxf>
    <dxf>
      <fill>
        <patternFill>
          <bgColor rgb="FF46C800"/>
        </patternFill>
      </fill>
    </dxf>
    <dxf>
      <font>
        <color auto="1"/>
      </font>
      <fill>
        <patternFill>
          <bgColor rgb="FF46C800"/>
        </patternFill>
      </fill>
    </dxf>
    <dxf>
      <fill>
        <patternFill>
          <bgColor rgb="FF00C846"/>
        </patternFill>
      </fill>
    </dxf>
    <dxf>
      <fill>
        <patternFill>
          <bgColor rgb="FF00C846"/>
        </patternFill>
      </fill>
    </dxf>
    <dxf>
      <font>
        <color auto="1"/>
      </font>
      <fill>
        <patternFill>
          <bgColor rgb="FF46C800"/>
        </patternFill>
      </fill>
    </dxf>
    <dxf>
      <fill>
        <patternFill>
          <bgColor rgb="FF00C846"/>
        </patternFill>
      </fill>
    </dxf>
    <dxf>
      <font>
        <color theme="1"/>
      </font>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
      <fill>
        <patternFill>
          <bgColor rgb="FF00C846"/>
        </patternFill>
      </fill>
    </dxf>
  </dxfs>
  <tableStyles count="0" defaultTableStyle="TableStyleMedium2" defaultPivotStyle="PivotStyleLight16"/>
  <colors>
    <mruColors>
      <color rgb="FF46C800"/>
      <color rgb="FF00C846"/>
      <color rgb="FF00AA46"/>
      <color rgb="FF009B46"/>
      <color rgb="FF00BE4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79176FB0-B7F2-11CE-97EF-00AA006D2776}" ax:persistence="persistStreamInit" r:id="rId1"/>
</file>

<file path=xl/activeX/activeX10.xml><?xml version="1.0" encoding="utf-8"?>
<ax:ocx xmlns:ax="http://schemas.microsoft.com/office/2006/activeX" xmlns:r="http://schemas.openxmlformats.org/officeDocument/2006/relationships" ax:classid="{79176FB0-B7F2-11CE-97EF-00AA006D2776}" ax:persistence="persistStreamInit" r:id="rId1"/>
</file>

<file path=xl/activeX/activeX11.xml><?xml version="1.0" encoding="utf-8"?>
<ax:ocx xmlns:ax="http://schemas.microsoft.com/office/2006/activeX" xmlns:r="http://schemas.openxmlformats.org/officeDocument/2006/relationships" ax:classid="{79176FB0-B7F2-11CE-97EF-00AA006D2776}" ax:persistence="persistStreamInit" r:id="rId1"/>
</file>

<file path=xl/activeX/activeX12.xml><?xml version="1.0" encoding="utf-8"?>
<ax:ocx xmlns:ax="http://schemas.microsoft.com/office/2006/activeX" xmlns:r="http://schemas.openxmlformats.org/officeDocument/2006/relationships" ax:classid="{79176FB0-B7F2-11CE-97EF-00AA006D2776}" ax:persistence="persistStreamInit" r:id="rId1"/>
</file>

<file path=xl/activeX/activeX13.xml><?xml version="1.0" encoding="utf-8"?>
<ax:ocx xmlns:ax="http://schemas.microsoft.com/office/2006/activeX" xmlns:r="http://schemas.openxmlformats.org/officeDocument/2006/relationships" ax:classid="{79176FB0-B7F2-11CE-97EF-00AA006D2776}" ax:persistence="persistStreamInit" r:id="rId1"/>
</file>

<file path=xl/activeX/activeX14.xml><?xml version="1.0" encoding="utf-8"?>
<ax:ocx xmlns:ax="http://schemas.microsoft.com/office/2006/activeX" xmlns:r="http://schemas.openxmlformats.org/officeDocument/2006/relationships" ax:classid="{79176FB0-B7F2-11CE-97EF-00AA006D2776}" ax:persistence="persistStreamInit" r:id="rId1"/>
</file>

<file path=xl/activeX/activeX15.xml><?xml version="1.0" encoding="utf-8"?>
<ax:ocx xmlns:ax="http://schemas.microsoft.com/office/2006/activeX" xmlns:r="http://schemas.openxmlformats.org/officeDocument/2006/relationships" ax:classid="{79176FB0-B7F2-11CE-97EF-00AA006D2776}" ax:persistence="persistStreamInit" r:id="rId1"/>
</file>

<file path=xl/activeX/activeX16.xml><?xml version="1.0" encoding="utf-8"?>
<ax:ocx xmlns:ax="http://schemas.microsoft.com/office/2006/activeX" xmlns:r="http://schemas.openxmlformats.org/officeDocument/2006/relationships" ax:classid="{79176FB0-B7F2-11CE-97EF-00AA006D2776}" ax:persistence="persistStreamInit" r:id="rId1"/>
</file>

<file path=xl/activeX/activeX17.xml><?xml version="1.0" encoding="utf-8"?>
<ax:ocx xmlns:ax="http://schemas.microsoft.com/office/2006/activeX" xmlns:r="http://schemas.openxmlformats.org/officeDocument/2006/relationships" ax:classid="{79176FB0-B7F2-11CE-97EF-00AA006D2776}" ax:persistence="persistStreamInit" r:id="rId1"/>
</file>

<file path=xl/activeX/activeX18.xml><?xml version="1.0" encoding="utf-8"?>
<ax:ocx xmlns:ax="http://schemas.microsoft.com/office/2006/activeX" xmlns:r="http://schemas.openxmlformats.org/officeDocument/2006/relationships" ax:classid="{79176FB0-B7F2-11CE-97EF-00AA006D2776}" ax:persistence="persistStreamInit" r:id="rId1"/>
</file>

<file path=xl/activeX/activeX19.xml><?xml version="1.0" encoding="utf-8"?>
<ax:ocx xmlns:ax="http://schemas.microsoft.com/office/2006/activeX" xmlns:r="http://schemas.openxmlformats.org/officeDocument/2006/relationships" ax:classid="{79176FB0-B7F2-11CE-97EF-00AA006D2776}" ax:persistence="persistStreamInit" r:id="rId1"/>
</file>

<file path=xl/activeX/activeX2.xml><?xml version="1.0" encoding="utf-8"?>
<ax:ocx xmlns:ax="http://schemas.microsoft.com/office/2006/activeX" xmlns:r="http://schemas.openxmlformats.org/officeDocument/2006/relationships" ax:classid="{79176FB0-B7F2-11CE-97EF-00AA006D2776}" ax:persistence="persistStreamInit" r:id="rId1"/>
</file>

<file path=xl/activeX/activeX20.xml><?xml version="1.0" encoding="utf-8"?>
<ax:ocx xmlns:ax="http://schemas.microsoft.com/office/2006/activeX" xmlns:r="http://schemas.openxmlformats.org/officeDocument/2006/relationships" ax:classid="{79176FB0-B7F2-11CE-97EF-00AA006D2776}" ax:persistence="persistStreamInit" r:id="rId1"/>
</file>

<file path=xl/activeX/activeX21.xml><?xml version="1.0" encoding="utf-8"?>
<ax:ocx xmlns:ax="http://schemas.microsoft.com/office/2006/activeX" xmlns:r="http://schemas.openxmlformats.org/officeDocument/2006/relationships" ax:classid="{79176FB0-B7F2-11CE-97EF-00AA006D2776}" ax:persistence="persistStreamInit" r:id="rId1"/>
</file>

<file path=xl/activeX/activeX22.xml><?xml version="1.0" encoding="utf-8"?>
<ax:ocx xmlns:ax="http://schemas.microsoft.com/office/2006/activeX" xmlns:r="http://schemas.openxmlformats.org/officeDocument/2006/relationships" ax:classid="{79176FB0-B7F2-11CE-97EF-00AA006D2776}" ax:persistence="persistStreamInit" r:id="rId1"/>
</file>

<file path=xl/activeX/activeX23.xml><?xml version="1.0" encoding="utf-8"?>
<ax:ocx xmlns:ax="http://schemas.microsoft.com/office/2006/activeX" xmlns:r="http://schemas.openxmlformats.org/officeDocument/2006/relationships" ax:classid="{79176FB0-B7F2-11CE-97EF-00AA006D2776}" ax:persistence="persistStreamInit" r:id="rId1"/>
</file>

<file path=xl/activeX/activeX24.xml><?xml version="1.0" encoding="utf-8"?>
<ax:ocx xmlns:ax="http://schemas.microsoft.com/office/2006/activeX" xmlns:r="http://schemas.openxmlformats.org/officeDocument/2006/relationships" ax:classid="{79176FB0-B7F2-11CE-97EF-00AA006D2776}" ax:persistence="persistStreamInit" r:id="rId1"/>
</file>

<file path=xl/activeX/activeX25.xml><?xml version="1.0" encoding="utf-8"?>
<ax:ocx xmlns:ax="http://schemas.microsoft.com/office/2006/activeX" xmlns:r="http://schemas.openxmlformats.org/officeDocument/2006/relationships" ax:classid="{79176FB0-B7F2-11CE-97EF-00AA006D2776}" ax:persistence="persistStreamInit" r:id="rId1"/>
</file>

<file path=xl/activeX/activeX26.xml><?xml version="1.0" encoding="utf-8"?>
<ax:ocx xmlns:ax="http://schemas.microsoft.com/office/2006/activeX" xmlns:r="http://schemas.openxmlformats.org/officeDocument/2006/relationships" ax:classid="{79176FB0-B7F2-11CE-97EF-00AA006D2776}" ax:persistence="persistStreamInit" r:id="rId1"/>
</file>

<file path=xl/activeX/activeX27.xml><?xml version="1.0" encoding="utf-8"?>
<ax:ocx xmlns:ax="http://schemas.microsoft.com/office/2006/activeX" xmlns:r="http://schemas.openxmlformats.org/officeDocument/2006/relationships" ax:classid="{79176FB0-B7F2-11CE-97EF-00AA006D2776}" ax:persistence="persistStreamInit" r:id="rId1"/>
</file>

<file path=xl/activeX/activeX28.xml><?xml version="1.0" encoding="utf-8"?>
<ax:ocx xmlns:ax="http://schemas.microsoft.com/office/2006/activeX" xmlns:r="http://schemas.openxmlformats.org/officeDocument/2006/relationships" ax:classid="{79176FB0-B7F2-11CE-97EF-00AA006D2776}" ax:persistence="persistStreamInit" r:id="rId1"/>
</file>

<file path=xl/activeX/activeX29.xml><?xml version="1.0" encoding="utf-8"?>
<ax:ocx xmlns:ax="http://schemas.microsoft.com/office/2006/activeX" xmlns:r="http://schemas.openxmlformats.org/officeDocument/2006/relationships" ax:classid="{79176FB0-B7F2-11CE-97EF-00AA006D2776}" ax:persistence="persistStreamInit" r:id="rId1"/>
</file>

<file path=xl/activeX/activeX3.xml><?xml version="1.0" encoding="utf-8"?>
<ax:ocx xmlns:ax="http://schemas.microsoft.com/office/2006/activeX" xmlns:r="http://schemas.openxmlformats.org/officeDocument/2006/relationships" ax:classid="{79176FB0-B7F2-11CE-97EF-00AA006D2776}" ax:persistence="persistStreamInit" r:id="rId1"/>
</file>

<file path=xl/activeX/activeX30.xml><?xml version="1.0" encoding="utf-8"?>
<ax:ocx xmlns:ax="http://schemas.microsoft.com/office/2006/activeX" xmlns:r="http://schemas.openxmlformats.org/officeDocument/2006/relationships" ax:classid="{79176FB0-B7F2-11CE-97EF-00AA006D2776}" ax:persistence="persistStreamInit" r:id="rId1"/>
</file>

<file path=xl/activeX/activeX31.xml><?xml version="1.0" encoding="utf-8"?>
<ax:ocx xmlns:ax="http://schemas.microsoft.com/office/2006/activeX" xmlns:r="http://schemas.openxmlformats.org/officeDocument/2006/relationships" ax:classid="{79176FB0-B7F2-11CE-97EF-00AA006D2776}" ax:persistence="persistStreamInit" r:id="rId1"/>
</file>

<file path=xl/activeX/activeX32.xml><?xml version="1.0" encoding="utf-8"?>
<ax:ocx xmlns:ax="http://schemas.microsoft.com/office/2006/activeX" xmlns:r="http://schemas.openxmlformats.org/officeDocument/2006/relationships" ax:classid="{79176FB0-B7F2-11CE-97EF-00AA006D2776}" ax:persistence="persistStreamInit" r:id="rId1"/>
</file>

<file path=xl/activeX/activeX33.xml><?xml version="1.0" encoding="utf-8"?>
<ax:ocx xmlns:ax="http://schemas.microsoft.com/office/2006/activeX" xmlns:r="http://schemas.openxmlformats.org/officeDocument/2006/relationships" ax:classid="{79176FB0-B7F2-11CE-97EF-00AA006D2776}" ax:persistence="persistStreamInit" r:id="rId1"/>
</file>

<file path=xl/activeX/activeX34.xml><?xml version="1.0" encoding="utf-8"?>
<ax:ocx xmlns:ax="http://schemas.microsoft.com/office/2006/activeX" xmlns:r="http://schemas.openxmlformats.org/officeDocument/2006/relationships" ax:classid="{79176FB0-B7F2-11CE-97EF-00AA006D2776}" ax:persistence="persistStreamInit" r:id="rId1"/>
</file>

<file path=xl/activeX/activeX35.xml><?xml version="1.0" encoding="utf-8"?>
<ax:ocx xmlns:ax="http://schemas.microsoft.com/office/2006/activeX" xmlns:r="http://schemas.openxmlformats.org/officeDocument/2006/relationships" ax:classid="{79176FB0-B7F2-11CE-97EF-00AA006D2776}" ax:persistence="persistStreamInit" r:id="rId1"/>
</file>

<file path=xl/activeX/activeX36.xml><?xml version="1.0" encoding="utf-8"?>
<ax:ocx xmlns:ax="http://schemas.microsoft.com/office/2006/activeX" xmlns:r="http://schemas.openxmlformats.org/officeDocument/2006/relationships" ax:classid="{79176FB0-B7F2-11CE-97EF-00AA006D2776}" ax:persistence="persistStreamInit" r:id="rId1"/>
</file>

<file path=xl/activeX/activeX37.xml><?xml version="1.0" encoding="utf-8"?>
<ax:ocx xmlns:ax="http://schemas.microsoft.com/office/2006/activeX" xmlns:r="http://schemas.openxmlformats.org/officeDocument/2006/relationships" ax:classid="{79176FB0-B7F2-11CE-97EF-00AA006D2776}" ax:persistence="persistStreamInit" r:id="rId1"/>
</file>

<file path=xl/activeX/activeX38.xml><?xml version="1.0" encoding="utf-8"?>
<ax:ocx xmlns:ax="http://schemas.microsoft.com/office/2006/activeX" xmlns:r="http://schemas.openxmlformats.org/officeDocument/2006/relationships" ax:classid="{79176FB0-B7F2-11CE-97EF-00AA006D2776}" ax:persistence="persistStreamInit" r:id="rId1"/>
</file>

<file path=xl/activeX/activeX39.xml><?xml version="1.0" encoding="utf-8"?>
<ax:ocx xmlns:ax="http://schemas.microsoft.com/office/2006/activeX" xmlns:r="http://schemas.openxmlformats.org/officeDocument/2006/relationships" ax:classid="{79176FB0-B7F2-11CE-97EF-00AA006D2776}" ax:persistence="persistStreamInit" r:id="rId1"/>
</file>

<file path=xl/activeX/activeX4.xml><?xml version="1.0" encoding="utf-8"?>
<ax:ocx xmlns:ax="http://schemas.microsoft.com/office/2006/activeX" xmlns:r="http://schemas.openxmlformats.org/officeDocument/2006/relationships" ax:classid="{79176FB0-B7F2-11CE-97EF-00AA006D2776}" ax:persistence="persistStreamInit" r:id="rId1"/>
</file>

<file path=xl/activeX/activeX40.xml><?xml version="1.0" encoding="utf-8"?>
<ax:ocx xmlns:ax="http://schemas.microsoft.com/office/2006/activeX" xmlns:r="http://schemas.openxmlformats.org/officeDocument/2006/relationships" ax:classid="{79176FB0-B7F2-11CE-97EF-00AA006D2776}" ax:persistence="persistStreamInit" r:id="rId1"/>
</file>

<file path=xl/activeX/activeX41.xml><?xml version="1.0" encoding="utf-8"?>
<ax:ocx xmlns:ax="http://schemas.microsoft.com/office/2006/activeX" xmlns:r="http://schemas.openxmlformats.org/officeDocument/2006/relationships" ax:classid="{79176FB0-B7F2-11CE-97EF-00AA006D2776}" ax:persistence="persistStreamInit" r:id="rId1"/>
</file>

<file path=xl/activeX/activeX42.xml><?xml version="1.0" encoding="utf-8"?>
<ax:ocx xmlns:ax="http://schemas.microsoft.com/office/2006/activeX" xmlns:r="http://schemas.openxmlformats.org/officeDocument/2006/relationships" ax:classid="{79176FB0-B7F2-11CE-97EF-00AA006D2776}" ax:persistence="persistStreamInit" r:id="rId1"/>
</file>

<file path=xl/activeX/activeX43.xml><?xml version="1.0" encoding="utf-8"?>
<ax:ocx xmlns:ax="http://schemas.microsoft.com/office/2006/activeX" xmlns:r="http://schemas.openxmlformats.org/officeDocument/2006/relationships" ax:classid="{79176FB0-B7F2-11CE-97EF-00AA006D2776}" ax:persistence="persistStreamInit" r:id="rId1"/>
</file>

<file path=xl/activeX/activeX44.xml><?xml version="1.0" encoding="utf-8"?>
<ax:ocx xmlns:ax="http://schemas.microsoft.com/office/2006/activeX" xmlns:r="http://schemas.openxmlformats.org/officeDocument/2006/relationships" ax:classid="{79176FB0-B7F2-11CE-97EF-00AA006D2776}" ax:persistence="persistStreamInit" r:id="rId1"/>
</file>

<file path=xl/activeX/activeX45.xml><?xml version="1.0" encoding="utf-8"?>
<ax:ocx xmlns:ax="http://schemas.microsoft.com/office/2006/activeX" xmlns:r="http://schemas.openxmlformats.org/officeDocument/2006/relationships" ax:classid="{79176FB0-B7F2-11CE-97EF-00AA006D2776}" ax:persistence="persistStreamInit" r:id="rId1"/>
</file>

<file path=xl/activeX/activeX46.xml><?xml version="1.0" encoding="utf-8"?>
<ax:ocx xmlns:ax="http://schemas.microsoft.com/office/2006/activeX" xmlns:r="http://schemas.openxmlformats.org/officeDocument/2006/relationships" ax:classid="{79176FB0-B7F2-11CE-97EF-00AA006D2776}" ax:persistence="persistStreamInit" r:id="rId1"/>
</file>

<file path=xl/activeX/activeX47.xml><?xml version="1.0" encoding="utf-8"?>
<ax:ocx xmlns:ax="http://schemas.microsoft.com/office/2006/activeX" xmlns:r="http://schemas.openxmlformats.org/officeDocument/2006/relationships" ax:classid="{79176FB0-B7F2-11CE-97EF-00AA006D2776}" ax:persistence="persistStreamInit" r:id="rId1"/>
</file>

<file path=xl/activeX/activeX48.xml><?xml version="1.0" encoding="utf-8"?>
<ax:ocx xmlns:ax="http://schemas.microsoft.com/office/2006/activeX" xmlns:r="http://schemas.openxmlformats.org/officeDocument/2006/relationships" ax:classid="{79176FB0-B7F2-11CE-97EF-00AA006D2776}" ax:persistence="persistStreamInit" r:id="rId1"/>
</file>

<file path=xl/activeX/activeX49.xml><?xml version="1.0" encoding="utf-8"?>
<ax:ocx xmlns:ax="http://schemas.microsoft.com/office/2006/activeX" xmlns:r="http://schemas.openxmlformats.org/officeDocument/2006/relationships" ax:classid="{79176FB0-B7F2-11CE-97EF-00AA006D2776}" ax:persistence="persistStreamInit" r:id="rId1"/>
</file>

<file path=xl/activeX/activeX5.xml><?xml version="1.0" encoding="utf-8"?>
<ax:ocx xmlns:ax="http://schemas.microsoft.com/office/2006/activeX" xmlns:r="http://schemas.openxmlformats.org/officeDocument/2006/relationships" ax:classid="{79176FB0-B7F2-11CE-97EF-00AA006D2776}" ax:persistence="persistStreamInit" r:id="rId1"/>
</file>

<file path=xl/activeX/activeX50.xml><?xml version="1.0" encoding="utf-8"?>
<ax:ocx xmlns:ax="http://schemas.microsoft.com/office/2006/activeX" xmlns:r="http://schemas.openxmlformats.org/officeDocument/2006/relationships" ax:classid="{79176FB0-B7F2-11CE-97EF-00AA006D2776}" ax:persistence="persistStreamInit" r:id="rId1"/>
</file>

<file path=xl/activeX/activeX51.xml><?xml version="1.0" encoding="utf-8"?>
<ax:ocx xmlns:ax="http://schemas.microsoft.com/office/2006/activeX" xmlns:r="http://schemas.openxmlformats.org/officeDocument/2006/relationships" ax:classid="{79176FB0-B7F2-11CE-97EF-00AA006D2776}" ax:persistence="persistStreamInit" r:id="rId1"/>
</file>

<file path=xl/activeX/activeX52.xml><?xml version="1.0" encoding="utf-8"?>
<ax:ocx xmlns:ax="http://schemas.microsoft.com/office/2006/activeX" xmlns:r="http://schemas.openxmlformats.org/officeDocument/2006/relationships" ax:classid="{79176FB0-B7F2-11CE-97EF-00AA006D2776}" ax:persistence="persistStreamInit" r:id="rId1"/>
</file>

<file path=xl/activeX/activeX53.xml><?xml version="1.0" encoding="utf-8"?>
<ax:ocx xmlns:ax="http://schemas.microsoft.com/office/2006/activeX" xmlns:r="http://schemas.openxmlformats.org/officeDocument/2006/relationships" ax:classid="{79176FB0-B7F2-11CE-97EF-00AA006D2776}" ax:persistence="persistStreamInit" r:id="rId1"/>
</file>

<file path=xl/activeX/activeX54.xml><?xml version="1.0" encoding="utf-8"?>
<ax:ocx xmlns:ax="http://schemas.microsoft.com/office/2006/activeX" xmlns:r="http://schemas.openxmlformats.org/officeDocument/2006/relationships" ax:classid="{79176FB0-B7F2-11CE-97EF-00AA006D2776}" ax:persistence="persistStreamInit" r:id="rId1"/>
</file>

<file path=xl/activeX/activeX55.xml><?xml version="1.0" encoding="utf-8"?>
<ax:ocx xmlns:ax="http://schemas.microsoft.com/office/2006/activeX" xmlns:r="http://schemas.openxmlformats.org/officeDocument/2006/relationships" ax:classid="{79176FB0-B7F2-11CE-97EF-00AA006D2776}" ax:persistence="persistStreamInit" r:id="rId1"/>
</file>

<file path=xl/activeX/activeX56.xml><?xml version="1.0" encoding="utf-8"?>
<ax:ocx xmlns:ax="http://schemas.microsoft.com/office/2006/activeX" xmlns:r="http://schemas.openxmlformats.org/officeDocument/2006/relationships" ax:classid="{79176FB0-B7F2-11CE-97EF-00AA006D2776}" ax:persistence="persistStreamInit" r:id="rId1"/>
</file>

<file path=xl/activeX/activeX57.xml><?xml version="1.0" encoding="utf-8"?>
<ax:ocx xmlns:ax="http://schemas.microsoft.com/office/2006/activeX" xmlns:r="http://schemas.openxmlformats.org/officeDocument/2006/relationships" ax:classid="{79176FB0-B7F2-11CE-97EF-00AA006D2776}" ax:persistence="persistStreamInit" r:id="rId1"/>
</file>

<file path=xl/activeX/activeX58.xml><?xml version="1.0" encoding="utf-8"?>
<ax:ocx xmlns:ax="http://schemas.microsoft.com/office/2006/activeX" xmlns:r="http://schemas.openxmlformats.org/officeDocument/2006/relationships" ax:classid="{79176FB0-B7F2-11CE-97EF-00AA006D2776}" ax:persistence="persistStreamInit" r:id="rId1"/>
</file>

<file path=xl/activeX/activeX59.xml><?xml version="1.0" encoding="utf-8"?>
<ax:ocx xmlns:ax="http://schemas.microsoft.com/office/2006/activeX" xmlns:r="http://schemas.openxmlformats.org/officeDocument/2006/relationships" ax:classid="{79176FB0-B7F2-11CE-97EF-00AA006D2776}" ax:persistence="persistStreamInit" r:id="rId1"/>
</file>

<file path=xl/activeX/activeX6.xml><?xml version="1.0" encoding="utf-8"?>
<ax:ocx xmlns:ax="http://schemas.microsoft.com/office/2006/activeX" xmlns:r="http://schemas.openxmlformats.org/officeDocument/2006/relationships" ax:classid="{79176FB0-B7F2-11CE-97EF-00AA006D2776}" ax:persistence="persistStreamInit" r:id="rId1"/>
</file>

<file path=xl/activeX/activeX60.xml><?xml version="1.0" encoding="utf-8"?>
<ax:ocx xmlns:ax="http://schemas.microsoft.com/office/2006/activeX" xmlns:r="http://schemas.openxmlformats.org/officeDocument/2006/relationships" ax:classid="{79176FB0-B7F2-11CE-97EF-00AA006D2776}" ax:persistence="persistStreamInit" r:id="rId1"/>
</file>

<file path=xl/activeX/activeX61.xml><?xml version="1.0" encoding="utf-8"?>
<ax:ocx xmlns:ax="http://schemas.microsoft.com/office/2006/activeX" xmlns:r="http://schemas.openxmlformats.org/officeDocument/2006/relationships" ax:classid="{79176FB0-B7F2-11CE-97EF-00AA006D2776}" ax:persistence="persistStreamInit" r:id="rId1"/>
</file>

<file path=xl/activeX/activeX62.xml><?xml version="1.0" encoding="utf-8"?>
<ax:ocx xmlns:ax="http://schemas.microsoft.com/office/2006/activeX" xmlns:r="http://schemas.openxmlformats.org/officeDocument/2006/relationships" ax:classid="{79176FB0-B7F2-11CE-97EF-00AA006D2776}" ax:persistence="persistStreamInit" r:id="rId1"/>
</file>

<file path=xl/activeX/activeX63.xml><?xml version="1.0" encoding="utf-8"?>
<ax:ocx xmlns:ax="http://schemas.microsoft.com/office/2006/activeX" xmlns:r="http://schemas.openxmlformats.org/officeDocument/2006/relationships" ax:classid="{79176FB0-B7F2-11CE-97EF-00AA006D2776}" ax:persistence="persistStreamInit" r:id="rId1"/>
</file>

<file path=xl/activeX/activeX64.xml><?xml version="1.0" encoding="utf-8"?>
<ax:ocx xmlns:ax="http://schemas.microsoft.com/office/2006/activeX" xmlns:r="http://schemas.openxmlformats.org/officeDocument/2006/relationships" ax:classid="{79176FB0-B7F2-11CE-97EF-00AA006D2776}" ax:persistence="persistStreamInit" r:id="rId1"/>
</file>

<file path=xl/activeX/activeX65.xml><?xml version="1.0" encoding="utf-8"?>
<ax:ocx xmlns:ax="http://schemas.microsoft.com/office/2006/activeX" xmlns:r="http://schemas.openxmlformats.org/officeDocument/2006/relationships" ax:classid="{79176FB0-B7F2-11CE-97EF-00AA006D2776}" ax:persistence="persistStreamInit" r:id="rId1"/>
</file>

<file path=xl/activeX/activeX66.xml><?xml version="1.0" encoding="utf-8"?>
<ax:ocx xmlns:ax="http://schemas.microsoft.com/office/2006/activeX" xmlns:r="http://schemas.openxmlformats.org/officeDocument/2006/relationships" ax:classid="{79176FB0-B7F2-11CE-97EF-00AA006D2776}" ax:persistence="persistStreamInit" r:id="rId1"/>
</file>

<file path=xl/activeX/activeX67.xml><?xml version="1.0" encoding="utf-8"?>
<ax:ocx xmlns:ax="http://schemas.microsoft.com/office/2006/activeX" xmlns:r="http://schemas.openxmlformats.org/officeDocument/2006/relationships" ax:classid="{79176FB0-B7F2-11CE-97EF-00AA006D2776}" ax:persistence="persistStreamInit" r:id="rId1"/>
</file>

<file path=xl/activeX/activeX68.xml><?xml version="1.0" encoding="utf-8"?>
<ax:ocx xmlns:ax="http://schemas.microsoft.com/office/2006/activeX" xmlns:r="http://schemas.openxmlformats.org/officeDocument/2006/relationships" ax:classid="{79176FB0-B7F2-11CE-97EF-00AA006D2776}" ax:persistence="persistStreamInit" r:id="rId1"/>
</file>

<file path=xl/activeX/activeX7.xml><?xml version="1.0" encoding="utf-8"?>
<ax:ocx xmlns:ax="http://schemas.microsoft.com/office/2006/activeX" xmlns:r="http://schemas.openxmlformats.org/officeDocument/2006/relationships" ax:classid="{79176FB0-B7F2-11CE-97EF-00AA006D2776}" ax:persistence="persistStreamInit" r:id="rId1"/>
</file>

<file path=xl/activeX/activeX8.xml><?xml version="1.0" encoding="utf-8"?>
<ax:ocx xmlns:ax="http://schemas.microsoft.com/office/2006/activeX" xmlns:r="http://schemas.openxmlformats.org/officeDocument/2006/relationships" ax:classid="{79176FB0-B7F2-11CE-97EF-00AA006D2776}" ax:persistence="persistStreamInit" r:id="rId1"/>
</file>

<file path=xl/activeX/activeX9.xml><?xml version="1.0" encoding="utf-8"?>
<ax:ocx xmlns:ax="http://schemas.microsoft.com/office/2006/activeX" xmlns:r="http://schemas.openxmlformats.org/officeDocument/2006/relationships" ax:classid="{79176FB0-B7F2-11CE-97EF-00AA006D2776}" ax:persistence="persistStreamInit" r:id="rId1"/>
</file>

<file path=xl/ctrlProps/ctrlProp1.xml><?xml version="1.0" encoding="utf-8"?>
<formControlPr xmlns="http://schemas.microsoft.com/office/spreadsheetml/2009/9/main" objectType="CheckBox" fmlaLink="$H$81" lockText="1" noThreeD="1"/>
</file>

<file path=xl/ctrlProps/ctrlProp10.xml><?xml version="1.0" encoding="utf-8"?>
<formControlPr xmlns="http://schemas.microsoft.com/office/spreadsheetml/2009/9/main" objectType="CheckBox" fmlaLink="$D$35" lockText="1" noThreeD="1"/>
</file>

<file path=xl/ctrlProps/ctrlProp11.xml><?xml version="1.0" encoding="utf-8"?>
<formControlPr xmlns="http://schemas.microsoft.com/office/spreadsheetml/2009/9/main" objectType="CheckBox" fmlaLink="$D$32" lockText="1" noThreeD="1"/>
</file>

<file path=xl/ctrlProps/ctrlProp12.xml><?xml version="1.0" encoding="utf-8"?>
<formControlPr xmlns="http://schemas.microsoft.com/office/spreadsheetml/2009/9/main" objectType="CheckBox" fmlaLink="$F$77" lockText="1" noThreeD="1"/>
</file>

<file path=xl/ctrlProps/ctrlProp13.xml><?xml version="1.0" encoding="utf-8"?>
<formControlPr xmlns="http://schemas.microsoft.com/office/spreadsheetml/2009/9/main" objectType="Drop" dropStyle="combo" dx="16" fmlaLink="$C$64" fmlaRange="$C$79:$C$87" noThreeD="1" val="0"/>
</file>

<file path=xl/ctrlProps/ctrlProp2.xml><?xml version="1.0" encoding="utf-8"?>
<formControlPr xmlns="http://schemas.microsoft.com/office/spreadsheetml/2009/9/main" objectType="CheckBox" fmlaLink="$H$89" lockText="1" noThreeD="1"/>
</file>

<file path=xl/ctrlProps/ctrlProp3.xml><?xml version="1.0" encoding="utf-8"?>
<formControlPr xmlns="http://schemas.microsoft.com/office/spreadsheetml/2009/9/main" objectType="CheckBox" fmlaLink="$H$98" lockText="1" noThreeD="1"/>
</file>

<file path=xl/ctrlProps/ctrlProp4.xml><?xml version="1.0" encoding="utf-8"?>
<formControlPr xmlns="http://schemas.microsoft.com/office/spreadsheetml/2009/9/main" objectType="CheckBox" fmlaLink="$H$72" lockText="1" noThreeD="1"/>
</file>

<file path=xl/ctrlProps/ctrlProp5.xml><?xml version="1.0" encoding="utf-8"?>
<formControlPr xmlns="http://schemas.microsoft.com/office/spreadsheetml/2009/9/main" objectType="CheckBox" fmlaLink="$H$73" lockText="1" noThreeD="1"/>
</file>

<file path=xl/ctrlProps/ctrlProp6.xml><?xml version="1.0" encoding="utf-8"?>
<formControlPr xmlns="http://schemas.microsoft.com/office/spreadsheetml/2009/9/main" objectType="CheckBox" fmlaLink="$D$16" lockText="1" noThreeD="1"/>
</file>

<file path=xl/ctrlProps/ctrlProp7.xml><?xml version="1.0" encoding="utf-8"?>
<formControlPr xmlns="http://schemas.microsoft.com/office/spreadsheetml/2009/9/main" objectType="CheckBox" fmlaLink="$D$17" lockText="1" noThreeD="1"/>
</file>

<file path=xl/ctrlProps/ctrlProp8.xml><?xml version="1.0" encoding="utf-8"?>
<formControlPr xmlns="http://schemas.microsoft.com/office/spreadsheetml/2009/9/main" objectType="CheckBox" fmlaLink="$D$33" lockText="1" noThreeD="1"/>
</file>

<file path=xl/ctrlProps/ctrlProp9.xml><?xml version="1.0" encoding="utf-8"?>
<formControlPr xmlns="http://schemas.microsoft.com/office/spreadsheetml/2009/9/main" objectType="CheckBox" fmlaLink="$D$34"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emf"/><Relationship Id="rId18" Type="http://schemas.openxmlformats.org/officeDocument/2006/relationships/image" Target="../media/image22.emf"/><Relationship Id="rId3" Type="http://schemas.openxmlformats.org/officeDocument/2006/relationships/image" Target="../media/image7.jpeg"/><Relationship Id="rId21" Type="http://schemas.openxmlformats.org/officeDocument/2006/relationships/image" Target="../media/image25.emf"/><Relationship Id="rId7" Type="http://schemas.openxmlformats.org/officeDocument/2006/relationships/image" Target="../media/image11.emf"/><Relationship Id="rId12" Type="http://schemas.openxmlformats.org/officeDocument/2006/relationships/image" Target="../media/image16.emf"/><Relationship Id="rId17" Type="http://schemas.openxmlformats.org/officeDocument/2006/relationships/image" Target="../media/image21.emf"/><Relationship Id="rId2" Type="http://schemas.openxmlformats.org/officeDocument/2006/relationships/image" Target="../media/image6.jpeg"/><Relationship Id="rId16" Type="http://schemas.openxmlformats.org/officeDocument/2006/relationships/image" Target="../media/image20.emf"/><Relationship Id="rId20" Type="http://schemas.openxmlformats.org/officeDocument/2006/relationships/image" Target="../media/image24.emf"/><Relationship Id="rId1" Type="http://schemas.openxmlformats.org/officeDocument/2006/relationships/image" Target="../media/image5.jpeg"/><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jpeg"/><Relationship Id="rId15" Type="http://schemas.openxmlformats.org/officeDocument/2006/relationships/image" Target="../media/image19.emf"/><Relationship Id="rId10" Type="http://schemas.openxmlformats.org/officeDocument/2006/relationships/image" Target="../media/image14.emf"/><Relationship Id="rId19" Type="http://schemas.openxmlformats.org/officeDocument/2006/relationships/image" Target="../media/image23.emf"/><Relationship Id="rId4" Type="http://schemas.openxmlformats.org/officeDocument/2006/relationships/image" Target="../media/image8.jpeg"/><Relationship Id="rId9" Type="http://schemas.openxmlformats.org/officeDocument/2006/relationships/image" Target="../media/image13.emf"/><Relationship Id="rId14"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104775</xdr:colOff>
      <xdr:row>0</xdr:row>
      <xdr:rowOff>28575</xdr:rowOff>
    </xdr:from>
    <xdr:to>
      <xdr:col>7</xdr:col>
      <xdr:colOff>417195</xdr:colOff>
      <xdr:row>6</xdr:row>
      <xdr:rowOff>99060</xdr:rowOff>
    </xdr:to>
    <xdr:pic>
      <xdr:nvPicPr>
        <xdr:cNvPr id="2" name="Grafik 1" descr="\\leister.com\dfs\Group\QM\Oeffentlich\SCM Supply Chain Management\Vorlagen\Briefkopf LTAG.jpg"/>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4775" y="28575"/>
          <a:ext cx="6027420" cy="104203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6</xdr:col>
          <xdr:colOff>9525</xdr:colOff>
          <xdr:row>76</xdr:row>
          <xdr:rowOff>171450</xdr:rowOff>
        </xdr:from>
        <xdr:to>
          <xdr:col>6</xdr:col>
          <xdr:colOff>238125</xdr:colOff>
          <xdr:row>78</xdr:row>
          <xdr:rowOff>28575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171450</xdr:rowOff>
        </xdr:from>
        <xdr:to>
          <xdr:col>6</xdr:col>
          <xdr:colOff>238125</xdr:colOff>
          <xdr:row>88</xdr:row>
          <xdr:rowOff>38100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0</xdr:rowOff>
        </xdr:from>
        <xdr:to>
          <xdr:col>6</xdr:col>
          <xdr:colOff>209550</xdr:colOff>
          <xdr:row>97</xdr:row>
          <xdr:rowOff>9525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0</xdr:rowOff>
        </xdr:from>
        <xdr:to>
          <xdr:col>6</xdr:col>
          <xdr:colOff>228600</xdr:colOff>
          <xdr:row>70</xdr:row>
          <xdr:rowOff>28575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0</xdr:rowOff>
        </xdr:from>
        <xdr:to>
          <xdr:col>6</xdr:col>
          <xdr:colOff>228600</xdr:colOff>
          <xdr:row>71</xdr:row>
          <xdr:rowOff>28575</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115</xdr:row>
          <xdr:rowOff>9525</xdr:rowOff>
        </xdr:from>
        <xdr:to>
          <xdr:col>7</xdr:col>
          <xdr:colOff>9525</xdr:colOff>
          <xdr:row>116</xdr:row>
          <xdr:rowOff>9525</xdr:rowOff>
        </xdr:to>
        <xdr:sp macro="" textlink="">
          <xdr:nvSpPr>
            <xdr:cNvPr id="1180" name="SpinButton24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116</xdr:row>
          <xdr:rowOff>9525</xdr:rowOff>
        </xdr:from>
        <xdr:to>
          <xdr:col>7</xdr:col>
          <xdr:colOff>9525</xdr:colOff>
          <xdr:row>117</xdr:row>
          <xdr:rowOff>9525</xdr:rowOff>
        </xdr:to>
        <xdr:sp macro="" textlink="">
          <xdr:nvSpPr>
            <xdr:cNvPr id="1239" name="SpinButton247"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9525</xdr:rowOff>
        </xdr:from>
        <xdr:to>
          <xdr:col>7</xdr:col>
          <xdr:colOff>9525</xdr:colOff>
          <xdr:row>118</xdr:row>
          <xdr:rowOff>9525</xdr:rowOff>
        </xdr:to>
        <xdr:sp macro="" textlink="">
          <xdr:nvSpPr>
            <xdr:cNvPr id="1240" name="SpinButton248"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118</xdr:row>
          <xdr:rowOff>9525</xdr:rowOff>
        </xdr:from>
        <xdr:to>
          <xdr:col>7</xdr:col>
          <xdr:colOff>9525</xdr:colOff>
          <xdr:row>119</xdr:row>
          <xdr:rowOff>9525</xdr:rowOff>
        </xdr:to>
        <xdr:sp macro="" textlink="">
          <xdr:nvSpPr>
            <xdr:cNvPr id="1241" name="SpinButton249"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119</xdr:row>
          <xdr:rowOff>9525</xdr:rowOff>
        </xdr:from>
        <xdr:to>
          <xdr:col>7</xdr:col>
          <xdr:colOff>9525</xdr:colOff>
          <xdr:row>120</xdr:row>
          <xdr:rowOff>9525</xdr:rowOff>
        </xdr:to>
        <xdr:sp macro="" textlink="">
          <xdr:nvSpPr>
            <xdr:cNvPr id="1242" name="SpinButton250"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9525</xdr:rowOff>
        </xdr:from>
        <xdr:to>
          <xdr:col>7</xdr:col>
          <xdr:colOff>9525</xdr:colOff>
          <xdr:row>121</xdr:row>
          <xdr:rowOff>9525</xdr:rowOff>
        </xdr:to>
        <xdr:sp macro="" textlink="">
          <xdr:nvSpPr>
            <xdr:cNvPr id="1243" name="SpinButton251"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121</xdr:row>
          <xdr:rowOff>9525</xdr:rowOff>
        </xdr:from>
        <xdr:to>
          <xdr:col>7</xdr:col>
          <xdr:colOff>9525</xdr:colOff>
          <xdr:row>122</xdr:row>
          <xdr:rowOff>9525</xdr:rowOff>
        </xdr:to>
        <xdr:sp macro="" textlink="">
          <xdr:nvSpPr>
            <xdr:cNvPr id="1244" name="SpinButton252"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9525</xdr:rowOff>
        </xdr:from>
        <xdr:to>
          <xdr:col>7</xdr:col>
          <xdr:colOff>9525</xdr:colOff>
          <xdr:row>123</xdr:row>
          <xdr:rowOff>9525</xdr:rowOff>
        </xdr:to>
        <xdr:sp macro="" textlink="">
          <xdr:nvSpPr>
            <xdr:cNvPr id="1245" name="SpinButton253"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130</xdr:row>
          <xdr:rowOff>0</xdr:rowOff>
        </xdr:from>
        <xdr:to>
          <xdr:col>7</xdr:col>
          <xdr:colOff>9525</xdr:colOff>
          <xdr:row>131</xdr:row>
          <xdr:rowOff>0</xdr:rowOff>
        </xdr:to>
        <xdr:sp macro="" textlink="">
          <xdr:nvSpPr>
            <xdr:cNvPr id="1257" name="SpinButton21"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130</xdr:row>
          <xdr:rowOff>9525</xdr:rowOff>
        </xdr:from>
        <xdr:to>
          <xdr:col>7</xdr:col>
          <xdr:colOff>9525</xdr:colOff>
          <xdr:row>131</xdr:row>
          <xdr:rowOff>9525</xdr:rowOff>
        </xdr:to>
        <xdr:sp macro="" textlink="">
          <xdr:nvSpPr>
            <xdr:cNvPr id="1258" name="SpinButton22"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131</xdr:row>
          <xdr:rowOff>9525</xdr:rowOff>
        </xdr:from>
        <xdr:to>
          <xdr:col>7</xdr:col>
          <xdr:colOff>9525</xdr:colOff>
          <xdr:row>132</xdr:row>
          <xdr:rowOff>9525</xdr:rowOff>
        </xdr:to>
        <xdr:sp macro="" textlink="">
          <xdr:nvSpPr>
            <xdr:cNvPr id="1259" name="SpinButton23"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132</xdr:row>
          <xdr:rowOff>9525</xdr:rowOff>
        </xdr:from>
        <xdr:to>
          <xdr:col>7</xdr:col>
          <xdr:colOff>9525</xdr:colOff>
          <xdr:row>133</xdr:row>
          <xdr:rowOff>9525</xdr:rowOff>
        </xdr:to>
        <xdr:sp macro="" textlink="">
          <xdr:nvSpPr>
            <xdr:cNvPr id="1260" name="SpinButton24"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133</xdr:row>
          <xdr:rowOff>9525</xdr:rowOff>
        </xdr:from>
        <xdr:to>
          <xdr:col>7</xdr:col>
          <xdr:colOff>9525</xdr:colOff>
          <xdr:row>134</xdr:row>
          <xdr:rowOff>9525</xdr:rowOff>
        </xdr:to>
        <xdr:sp macro="" textlink="">
          <xdr:nvSpPr>
            <xdr:cNvPr id="1261" name="SpinButton25"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134</xdr:row>
          <xdr:rowOff>9525</xdr:rowOff>
        </xdr:from>
        <xdr:to>
          <xdr:col>7</xdr:col>
          <xdr:colOff>9525</xdr:colOff>
          <xdr:row>135</xdr:row>
          <xdr:rowOff>9525</xdr:rowOff>
        </xdr:to>
        <xdr:sp macro="" textlink="">
          <xdr:nvSpPr>
            <xdr:cNvPr id="1262" name="SpinButton26"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135</xdr:row>
          <xdr:rowOff>9525</xdr:rowOff>
        </xdr:from>
        <xdr:to>
          <xdr:col>7</xdr:col>
          <xdr:colOff>9525</xdr:colOff>
          <xdr:row>136</xdr:row>
          <xdr:rowOff>9525</xdr:rowOff>
        </xdr:to>
        <xdr:sp macro="" textlink="">
          <xdr:nvSpPr>
            <xdr:cNvPr id="1263" name="SpinButton27"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136</xdr:row>
          <xdr:rowOff>9525</xdr:rowOff>
        </xdr:from>
        <xdr:to>
          <xdr:col>7</xdr:col>
          <xdr:colOff>9525</xdr:colOff>
          <xdr:row>137</xdr:row>
          <xdr:rowOff>0</xdr:rowOff>
        </xdr:to>
        <xdr:sp macro="" textlink="">
          <xdr:nvSpPr>
            <xdr:cNvPr id="1264" name="SpinButton28"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145</xdr:row>
          <xdr:rowOff>180975</xdr:rowOff>
        </xdr:from>
        <xdr:to>
          <xdr:col>7</xdr:col>
          <xdr:colOff>9525</xdr:colOff>
          <xdr:row>147</xdr:row>
          <xdr:rowOff>0</xdr:rowOff>
        </xdr:to>
        <xdr:sp macro="" textlink="">
          <xdr:nvSpPr>
            <xdr:cNvPr id="1275" name="SpinButton256"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147</xdr:row>
          <xdr:rowOff>0</xdr:rowOff>
        </xdr:from>
        <xdr:to>
          <xdr:col>7</xdr:col>
          <xdr:colOff>9525</xdr:colOff>
          <xdr:row>148</xdr:row>
          <xdr:rowOff>19050</xdr:rowOff>
        </xdr:to>
        <xdr:sp macro="" textlink="">
          <xdr:nvSpPr>
            <xdr:cNvPr id="1276" name="SpinButton257"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148</xdr:row>
          <xdr:rowOff>9525</xdr:rowOff>
        </xdr:from>
        <xdr:to>
          <xdr:col>7</xdr:col>
          <xdr:colOff>9525</xdr:colOff>
          <xdr:row>149</xdr:row>
          <xdr:rowOff>19050</xdr:rowOff>
        </xdr:to>
        <xdr:sp macro="" textlink="">
          <xdr:nvSpPr>
            <xdr:cNvPr id="1280" name="SpinButton261"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149</xdr:row>
          <xdr:rowOff>9525</xdr:rowOff>
        </xdr:from>
        <xdr:to>
          <xdr:col>7</xdr:col>
          <xdr:colOff>9525</xdr:colOff>
          <xdr:row>150</xdr:row>
          <xdr:rowOff>19050</xdr:rowOff>
        </xdr:to>
        <xdr:sp macro="" textlink="">
          <xdr:nvSpPr>
            <xdr:cNvPr id="1281" name="SpinButton262"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150</xdr:row>
          <xdr:rowOff>9525</xdr:rowOff>
        </xdr:from>
        <xdr:to>
          <xdr:col>7</xdr:col>
          <xdr:colOff>9525</xdr:colOff>
          <xdr:row>151</xdr:row>
          <xdr:rowOff>19050</xdr:rowOff>
        </xdr:to>
        <xdr:sp macro="" textlink="">
          <xdr:nvSpPr>
            <xdr:cNvPr id="1282" name="SpinButton263"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151</xdr:row>
          <xdr:rowOff>9525</xdr:rowOff>
        </xdr:from>
        <xdr:to>
          <xdr:col>7</xdr:col>
          <xdr:colOff>9525</xdr:colOff>
          <xdr:row>152</xdr:row>
          <xdr:rowOff>19050</xdr:rowOff>
        </xdr:to>
        <xdr:sp macro="" textlink="">
          <xdr:nvSpPr>
            <xdr:cNvPr id="1283" name="SpinButton264"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152</xdr:row>
          <xdr:rowOff>9525</xdr:rowOff>
        </xdr:from>
        <xdr:to>
          <xdr:col>7</xdr:col>
          <xdr:colOff>9525</xdr:colOff>
          <xdr:row>153</xdr:row>
          <xdr:rowOff>19050</xdr:rowOff>
        </xdr:to>
        <xdr:sp macro="" textlink="">
          <xdr:nvSpPr>
            <xdr:cNvPr id="1284" name="SpinButton275"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153</xdr:row>
          <xdr:rowOff>9525</xdr:rowOff>
        </xdr:from>
        <xdr:to>
          <xdr:col>7</xdr:col>
          <xdr:colOff>9525</xdr:colOff>
          <xdr:row>154</xdr:row>
          <xdr:rowOff>19050</xdr:rowOff>
        </xdr:to>
        <xdr:sp macro="" textlink="">
          <xdr:nvSpPr>
            <xdr:cNvPr id="1285" name="SpinButton276"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169</xdr:row>
          <xdr:rowOff>0</xdr:rowOff>
        </xdr:from>
        <xdr:to>
          <xdr:col>7</xdr:col>
          <xdr:colOff>9525</xdr:colOff>
          <xdr:row>170</xdr:row>
          <xdr:rowOff>9525</xdr:rowOff>
        </xdr:to>
        <xdr:sp macro="" textlink="">
          <xdr:nvSpPr>
            <xdr:cNvPr id="1320" name="SpinButton283"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170</xdr:row>
          <xdr:rowOff>0</xdr:rowOff>
        </xdr:from>
        <xdr:to>
          <xdr:col>7</xdr:col>
          <xdr:colOff>9525</xdr:colOff>
          <xdr:row>171</xdr:row>
          <xdr:rowOff>9525</xdr:rowOff>
        </xdr:to>
        <xdr:sp macro="" textlink="">
          <xdr:nvSpPr>
            <xdr:cNvPr id="1321" name="SpinButton284"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171</xdr:row>
          <xdr:rowOff>0</xdr:rowOff>
        </xdr:from>
        <xdr:to>
          <xdr:col>7</xdr:col>
          <xdr:colOff>9525</xdr:colOff>
          <xdr:row>172</xdr:row>
          <xdr:rowOff>0</xdr:rowOff>
        </xdr:to>
        <xdr:sp macro="" textlink="">
          <xdr:nvSpPr>
            <xdr:cNvPr id="1322" name="SpinButton285"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172</xdr:row>
          <xdr:rowOff>0</xdr:rowOff>
        </xdr:from>
        <xdr:to>
          <xdr:col>7</xdr:col>
          <xdr:colOff>9525</xdr:colOff>
          <xdr:row>173</xdr:row>
          <xdr:rowOff>19050</xdr:rowOff>
        </xdr:to>
        <xdr:sp macro="" textlink="">
          <xdr:nvSpPr>
            <xdr:cNvPr id="1323" name="SpinButton286"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xdr:twoCellAnchor>
    <xdr:from>
      <xdr:col>1</xdr:col>
      <xdr:colOff>790574</xdr:colOff>
      <xdr:row>19</xdr:row>
      <xdr:rowOff>9525</xdr:rowOff>
    </xdr:from>
    <xdr:to>
      <xdr:col>7</xdr:col>
      <xdr:colOff>514349</xdr:colOff>
      <xdr:row>20</xdr:row>
      <xdr:rowOff>0</xdr:rowOff>
    </xdr:to>
    <xdr:sp macro="" textlink="">
      <xdr:nvSpPr>
        <xdr:cNvPr id="174" name="Textfeld 173"/>
        <xdr:cNvSpPr txBox="1"/>
      </xdr:nvSpPr>
      <xdr:spPr>
        <a:xfrm>
          <a:off x="1581149" y="3305175"/>
          <a:ext cx="4648200"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50</xdr:row>
      <xdr:rowOff>0</xdr:rowOff>
    </xdr:from>
    <xdr:to>
      <xdr:col>7</xdr:col>
      <xdr:colOff>457201</xdr:colOff>
      <xdr:row>51</xdr:row>
      <xdr:rowOff>28575</xdr:rowOff>
    </xdr:to>
    <xdr:sp macro="" textlink="">
      <xdr:nvSpPr>
        <xdr:cNvPr id="178" name="Textfeld 177"/>
        <xdr:cNvSpPr txBox="1"/>
      </xdr:nvSpPr>
      <xdr:spPr>
        <a:xfrm>
          <a:off x="1581150" y="48120300"/>
          <a:ext cx="4562476" cy="21907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52</xdr:row>
      <xdr:rowOff>0</xdr:rowOff>
    </xdr:from>
    <xdr:to>
      <xdr:col>7</xdr:col>
      <xdr:colOff>457201</xdr:colOff>
      <xdr:row>53</xdr:row>
      <xdr:rowOff>28575</xdr:rowOff>
    </xdr:to>
    <xdr:sp macro="" textlink="">
      <xdr:nvSpPr>
        <xdr:cNvPr id="179" name="Textfeld 178"/>
        <xdr:cNvSpPr txBox="1"/>
      </xdr:nvSpPr>
      <xdr:spPr>
        <a:xfrm>
          <a:off x="1581150" y="48501300"/>
          <a:ext cx="4562476" cy="21907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14</xdr:row>
          <xdr:rowOff>180975</xdr:rowOff>
        </xdr:from>
        <xdr:to>
          <xdr:col>2</xdr:col>
          <xdr:colOff>228600</xdr:colOff>
          <xdr:row>15</xdr:row>
          <xdr:rowOff>190500</xdr:rowOff>
        </xdr:to>
        <xdr:sp macro="" textlink="">
          <xdr:nvSpPr>
            <xdr:cNvPr id="1326" name="Check Box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180975</xdr:rowOff>
        </xdr:from>
        <xdr:to>
          <xdr:col>2</xdr:col>
          <xdr:colOff>228600</xdr:colOff>
          <xdr:row>16</xdr:row>
          <xdr:rowOff>190500</xdr:rowOff>
        </xdr:to>
        <xdr:sp macro="" textlink="">
          <xdr:nvSpPr>
            <xdr:cNvPr id="1327" name="Check Box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189</xdr:row>
          <xdr:rowOff>9525</xdr:rowOff>
        </xdr:from>
        <xdr:to>
          <xdr:col>7</xdr:col>
          <xdr:colOff>9525</xdr:colOff>
          <xdr:row>190</xdr:row>
          <xdr:rowOff>9525</xdr:rowOff>
        </xdr:to>
        <xdr:sp macro="" textlink="">
          <xdr:nvSpPr>
            <xdr:cNvPr id="1334" name="SpinButton3" hidden="1">
              <a:extLst>
                <a:ext uri="{63B3BB69-23CF-44E3-9099-C40C66FF867C}">
                  <a14:compatExt spid="_x0000_s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190</xdr:row>
          <xdr:rowOff>9525</xdr:rowOff>
        </xdr:from>
        <xdr:to>
          <xdr:col>7</xdr:col>
          <xdr:colOff>9525</xdr:colOff>
          <xdr:row>191</xdr:row>
          <xdr:rowOff>9525</xdr:rowOff>
        </xdr:to>
        <xdr:sp macro="" textlink="">
          <xdr:nvSpPr>
            <xdr:cNvPr id="1336" name="SpinButton5" hidden="1">
              <a:extLst>
                <a:ext uri="{63B3BB69-23CF-44E3-9099-C40C66FF867C}">
                  <a14:compatExt spid="_x0000_s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208</xdr:row>
          <xdr:rowOff>9525</xdr:rowOff>
        </xdr:from>
        <xdr:to>
          <xdr:col>7</xdr:col>
          <xdr:colOff>9525</xdr:colOff>
          <xdr:row>209</xdr:row>
          <xdr:rowOff>19050</xdr:rowOff>
        </xdr:to>
        <xdr:sp macro="" textlink="">
          <xdr:nvSpPr>
            <xdr:cNvPr id="1337" name="SpinButton6" hidden="1">
              <a:extLst>
                <a:ext uri="{63B3BB69-23CF-44E3-9099-C40C66FF867C}">
                  <a14:compatExt spid="_x0000_s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180975</xdr:rowOff>
        </xdr:from>
        <xdr:to>
          <xdr:col>2</xdr:col>
          <xdr:colOff>228600</xdr:colOff>
          <xdr:row>32</xdr:row>
          <xdr:rowOff>190500</xdr:rowOff>
        </xdr:to>
        <xdr:sp macro="" textlink="">
          <xdr:nvSpPr>
            <xdr:cNvPr id="1341" name="Check Box 317" hidden="1">
              <a:extLst>
                <a:ext uri="{63B3BB69-23CF-44E3-9099-C40C66FF867C}">
                  <a14:compatExt spid="_x0000_s13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180975</xdr:rowOff>
        </xdr:from>
        <xdr:to>
          <xdr:col>2</xdr:col>
          <xdr:colOff>228600</xdr:colOff>
          <xdr:row>33</xdr:row>
          <xdr:rowOff>190500</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180975</xdr:rowOff>
        </xdr:from>
        <xdr:to>
          <xdr:col>2</xdr:col>
          <xdr:colOff>228600</xdr:colOff>
          <xdr:row>34</xdr:row>
          <xdr:rowOff>190500</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180975</xdr:rowOff>
        </xdr:from>
        <xdr:to>
          <xdr:col>2</xdr:col>
          <xdr:colOff>228600</xdr:colOff>
          <xdr:row>31</xdr:row>
          <xdr:rowOff>190500</xdr:rowOff>
        </xdr:to>
        <xdr:sp macro="" textlink="">
          <xdr:nvSpPr>
            <xdr:cNvPr id="1361" name="Check Box 337" hidden="1">
              <a:extLst>
                <a:ext uri="{63B3BB69-23CF-44E3-9099-C40C66FF867C}">
                  <a14:compatExt spid="_x0000_s1361"/>
                </a:ext>
              </a:extLst>
            </xdr:cNvPr>
            <xdr:cNvSpPr/>
          </xdr:nvSpPr>
          <xdr:spPr>
            <a:xfrm>
              <a:off x="0" y="0"/>
              <a:ext cx="0" cy="0"/>
            </a:xfrm>
            <a:prstGeom prst="rect">
              <a:avLst/>
            </a:prstGeom>
          </xdr:spPr>
        </xdr:sp>
        <xdr:clientData/>
      </xdr:twoCellAnchor>
    </mc:Choice>
    <mc:Fallback/>
  </mc:AlternateContent>
  <xdr:twoCellAnchor>
    <xdr:from>
      <xdr:col>2</xdr:col>
      <xdr:colOff>0</xdr:colOff>
      <xdr:row>20</xdr:row>
      <xdr:rowOff>0</xdr:rowOff>
    </xdr:from>
    <xdr:to>
      <xdr:col>8</xdr:col>
      <xdr:colOff>0</xdr:colOff>
      <xdr:row>20</xdr:row>
      <xdr:rowOff>180975</xdr:rowOff>
    </xdr:to>
    <xdr:sp macro="" textlink="">
      <xdr:nvSpPr>
        <xdr:cNvPr id="188" name="Textfeld 187"/>
        <xdr:cNvSpPr txBox="1"/>
      </xdr:nvSpPr>
      <xdr:spPr>
        <a:xfrm>
          <a:off x="1581150" y="3714750"/>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20</xdr:row>
      <xdr:rowOff>180975</xdr:rowOff>
    </xdr:from>
    <xdr:to>
      <xdr:col>8</xdr:col>
      <xdr:colOff>0</xdr:colOff>
      <xdr:row>21</xdr:row>
      <xdr:rowOff>171450</xdr:rowOff>
    </xdr:to>
    <xdr:sp macro="" textlink="">
      <xdr:nvSpPr>
        <xdr:cNvPr id="199" name="Textfeld 198"/>
        <xdr:cNvSpPr txBox="1"/>
      </xdr:nvSpPr>
      <xdr:spPr>
        <a:xfrm>
          <a:off x="1581150" y="3895725"/>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23</xdr:row>
      <xdr:rowOff>0</xdr:rowOff>
    </xdr:from>
    <xdr:to>
      <xdr:col>8</xdr:col>
      <xdr:colOff>0</xdr:colOff>
      <xdr:row>23</xdr:row>
      <xdr:rowOff>180975</xdr:rowOff>
    </xdr:to>
    <xdr:sp macro="" textlink="">
      <xdr:nvSpPr>
        <xdr:cNvPr id="200" name="Textfeld 199"/>
        <xdr:cNvSpPr txBox="1"/>
      </xdr:nvSpPr>
      <xdr:spPr>
        <a:xfrm>
          <a:off x="1581150" y="4286250"/>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26</xdr:row>
      <xdr:rowOff>9525</xdr:rowOff>
    </xdr:from>
    <xdr:to>
      <xdr:col>8</xdr:col>
      <xdr:colOff>0</xdr:colOff>
      <xdr:row>27</xdr:row>
      <xdr:rowOff>0</xdr:rowOff>
    </xdr:to>
    <xdr:sp macro="" textlink="">
      <xdr:nvSpPr>
        <xdr:cNvPr id="201" name="Textfeld 200"/>
        <xdr:cNvSpPr txBox="1"/>
      </xdr:nvSpPr>
      <xdr:spPr>
        <a:xfrm>
          <a:off x="1581150" y="4876800"/>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27</xdr:row>
      <xdr:rowOff>0</xdr:rowOff>
    </xdr:from>
    <xdr:to>
      <xdr:col>8</xdr:col>
      <xdr:colOff>0</xdr:colOff>
      <xdr:row>27</xdr:row>
      <xdr:rowOff>180975</xdr:rowOff>
    </xdr:to>
    <xdr:sp macro="" textlink="">
      <xdr:nvSpPr>
        <xdr:cNvPr id="202" name="Textfeld 201"/>
        <xdr:cNvSpPr txBox="1"/>
      </xdr:nvSpPr>
      <xdr:spPr>
        <a:xfrm>
          <a:off x="1581150" y="5057775"/>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27</xdr:row>
      <xdr:rowOff>180975</xdr:rowOff>
    </xdr:from>
    <xdr:to>
      <xdr:col>8</xdr:col>
      <xdr:colOff>0</xdr:colOff>
      <xdr:row>28</xdr:row>
      <xdr:rowOff>171450</xdr:rowOff>
    </xdr:to>
    <xdr:sp macro="" textlink="">
      <xdr:nvSpPr>
        <xdr:cNvPr id="203" name="Textfeld 202"/>
        <xdr:cNvSpPr txBox="1"/>
      </xdr:nvSpPr>
      <xdr:spPr>
        <a:xfrm>
          <a:off x="1581150" y="5238750"/>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37</xdr:row>
      <xdr:rowOff>0</xdr:rowOff>
    </xdr:from>
    <xdr:to>
      <xdr:col>8</xdr:col>
      <xdr:colOff>0</xdr:colOff>
      <xdr:row>37</xdr:row>
      <xdr:rowOff>180975</xdr:rowOff>
    </xdr:to>
    <xdr:sp macro="" textlink="">
      <xdr:nvSpPr>
        <xdr:cNvPr id="204" name="Textfeld 203"/>
        <xdr:cNvSpPr txBox="1"/>
      </xdr:nvSpPr>
      <xdr:spPr>
        <a:xfrm>
          <a:off x="1581150" y="7019925"/>
          <a:ext cx="4619625" cy="18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twoCellAnchor>
    <xdr:from>
      <xdr:col>2</xdr:col>
      <xdr:colOff>0</xdr:colOff>
      <xdr:row>40</xdr:row>
      <xdr:rowOff>161924</xdr:rowOff>
    </xdr:from>
    <xdr:to>
      <xdr:col>8</xdr:col>
      <xdr:colOff>0</xdr:colOff>
      <xdr:row>49</xdr:row>
      <xdr:rowOff>28574</xdr:rowOff>
    </xdr:to>
    <xdr:sp macro="" textlink="">
      <xdr:nvSpPr>
        <xdr:cNvPr id="142" name="Textfeld 141"/>
        <xdr:cNvSpPr txBox="1"/>
      </xdr:nvSpPr>
      <xdr:spPr>
        <a:xfrm>
          <a:off x="1581150" y="7391399"/>
          <a:ext cx="4619625" cy="13620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75</xdr:row>
          <xdr:rowOff>171450</xdr:rowOff>
        </xdr:from>
        <xdr:to>
          <xdr:col>6</xdr:col>
          <xdr:colOff>219075</xdr:colOff>
          <xdr:row>77</xdr:row>
          <xdr:rowOff>19050</xdr:rowOff>
        </xdr:to>
        <xdr:sp macro="" textlink="">
          <xdr:nvSpPr>
            <xdr:cNvPr id="1372" name="Check Box 348" hidden="1">
              <a:extLst>
                <a:ext uri="{63B3BB69-23CF-44E3-9099-C40C66FF867C}">
                  <a14:compatExt spid="_x0000_s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9525</xdr:rowOff>
        </xdr:from>
        <xdr:to>
          <xdr:col>7</xdr:col>
          <xdr:colOff>9525</xdr:colOff>
          <xdr:row>124</xdr:row>
          <xdr:rowOff>9525</xdr:rowOff>
        </xdr:to>
        <xdr:sp macro="" textlink="">
          <xdr:nvSpPr>
            <xdr:cNvPr id="1373" name="SpinButton14" hidden="1">
              <a:extLst>
                <a:ext uri="{63B3BB69-23CF-44E3-9099-C40C66FF867C}">
                  <a14:compatExt spid="_x0000_s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9525</xdr:rowOff>
        </xdr:from>
        <xdr:to>
          <xdr:col>7</xdr:col>
          <xdr:colOff>9525</xdr:colOff>
          <xdr:row>138</xdr:row>
          <xdr:rowOff>9525</xdr:rowOff>
        </xdr:to>
        <xdr:sp macro="" textlink="">
          <xdr:nvSpPr>
            <xdr:cNvPr id="1374" name="SpinButton15" hidden="1">
              <a:extLst>
                <a:ext uri="{63B3BB69-23CF-44E3-9099-C40C66FF867C}">
                  <a14:compatExt spid="_x0000_s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138</xdr:row>
          <xdr:rowOff>0</xdr:rowOff>
        </xdr:from>
        <xdr:to>
          <xdr:col>4</xdr:col>
          <xdr:colOff>342900</xdr:colOff>
          <xdr:row>139</xdr:row>
          <xdr:rowOff>0</xdr:rowOff>
        </xdr:to>
        <xdr:sp macro="" textlink="">
          <xdr:nvSpPr>
            <xdr:cNvPr id="1375" name="SpinButton16" hidden="1">
              <a:extLst>
                <a:ext uri="{63B3BB69-23CF-44E3-9099-C40C66FF867C}">
                  <a14:compatExt spid="_x0000_s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124</xdr:row>
          <xdr:rowOff>0</xdr:rowOff>
        </xdr:from>
        <xdr:to>
          <xdr:col>4</xdr:col>
          <xdr:colOff>342900</xdr:colOff>
          <xdr:row>125</xdr:row>
          <xdr:rowOff>9525</xdr:rowOff>
        </xdr:to>
        <xdr:sp macro="" textlink="">
          <xdr:nvSpPr>
            <xdr:cNvPr id="1379" name="SpinButton17" hidden="1">
              <a:extLst>
                <a:ext uri="{63B3BB69-23CF-44E3-9099-C40C66FF867C}">
                  <a14:compatExt spid="_x0000_s1379"/>
                </a:ext>
              </a:extLst>
            </xdr:cNvPr>
            <xdr:cNvSpPr/>
          </xdr:nvSpPr>
          <xdr:spPr>
            <a:xfrm>
              <a:off x="0" y="0"/>
              <a:ext cx="0" cy="0"/>
            </a:xfrm>
            <a:prstGeom prst="rect">
              <a:avLst/>
            </a:prstGeom>
          </xdr:spPr>
        </xdr:sp>
        <xdr:clientData/>
      </xdr:twoCellAnchor>
    </mc:Choice>
    <mc:Fallback/>
  </mc:AlternateContent>
  <xdr:twoCellAnchor editAs="oneCell">
    <xdr:from>
      <xdr:col>0</xdr:col>
      <xdr:colOff>1</xdr:colOff>
      <xdr:row>69</xdr:row>
      <xdr:rowOff>0</xdr:rowOff>
    </xdr:from>
    <xdr:to>
      <xdr:col>2</xdr:col>
      <xdr:colOff>1</xdr:colOff>
      <xdr:row>76</xdr:row>
      <xdr:rowOff>121400</xdr:rowOff>
    </xdr:to>
    <xdr:pic>
      <xdr:nvPicPr>
        <xdr:cNvPr id="92" name="Grafik 91" descr="I:\20_LTAG\26_BL_TEX\10_Welding_machines\150_Videos &amp; Pictures\Seamtek 900 AT\Leister_DB-B3_LTAG_SEAMTEK-900-AT.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879" t="10919" r="19712" b="6947"/>
        <a:stretch/>
      </xdr:blipFill>
      <xdr:spPr bwMode="auto">
        <a:xfrm>
          <a:off x="1" y="11839575"/>
          <a:ext cx="1581150" cy="13882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38100</xdr:colOff>
      <xdr:row>77</xdr:row>
      <xdr:rowOff>47625</xdr:rowOff>
    </xdr:from>
    <xdr:to>
      <xdr:col>1</xdr:col>
      <xdr:colOff>761999</xdr:colOff>
      <xdr:row>86</xdr:row>
      <xdr:rowOff>104776</xdr:rowOff>
    </xdr:to>
    <xdr:pic>
      <xdr:nvPicPr>
        <xdr:cNvPr id="93" name="Grafik 92" descr="I:\20_LTAG\26_BL_TEX\10_Welding_machines\150_Videos &amp; Pictures\Seamtek 900 AT\20160624_Fotoshooting_Maschine komplett\Bearbeitet\Leister_DB-B3_LTAG_SEAMTEK-900-AT_125.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627" t="19337" r="53218" b="48681"/>
        <a:stretch/>
      </xdr:blipFill>
      <xdr:spPr bwMode="auto">
        <a:xfrm>
          <a:off x="38100" y="13335000"/>
          <a:ext cx="1514474" cy="1685926"/>
        </a:xfrm>
        <a:prstGeom prst="rect">
          <a:avLst/>
        </a:prstGeom>
        <a:noFill/>
        <a:ln>
          <a:noFill/>
        </a:ln>
      </xdr:spPr>
    </xdr:pic>
    <xdr:clientData/>
  </xdr:twoCellAnchor>
  <xdr:twoCellAnchor editAs="oneCell">
    <xdr:from>
      <xdr:col>0</xdr:col>
      <xdr:colOff>0</xdr:colOff>
      <xdr:row>87</xdr:row>
      <xdr:rowOff>28576</xdr:rowOff>
    </xdr:from>
    <xdr:to>
      <xdr:col>1</xdr:col>
      <xdr:colOff>781049</xdr:colOff>
      <xdr:row>92</xdr:row>
      <xdr:rowOff>171450</xdr:rowOff>
    </xdr:to>
    <xdr:pic>
      <xdr:nvPicPr>
        <xdr:cNvPr id="94" name="Grafik 93" descr="I:\20_LTAG\26_BL_TEX\10_Welding_machines\150_Videos &amp; Pictures\Seamtek 900 AT\20160624_Fotoshooting_Maschine komplett\Bearbeitet\Leister_DB-B3_LTAG_SEAMTEK-900-AT_084.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0613" t="26537" r="36256" b="40331"/>
        <a:stretch/>
      </xdr:blipFill>
      <xdr:spPr bwMode="auto">
        <a:xfrm>
          <a:off x="0" y="15078076"/>
          <a:ext cx="1571624" cy="10477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28575</xdr:colOff>
      <xdr:row>96</xdr:row>
      <xdr:rowOff>19052</xdr:rowOff>
    </xdr:from>
    <xdr:to>
      <xdr:col>1</xdr:col>
      <xdr:colOff>781050</xdr:colOff>
      <xdr:row>106</xdr:row>
      <xdr:rowOff>128357</xdr:rowOff>
    </xdr:to>
    <xdr:pic>
      <xdr:nvPicPr>
        <xdr:cNvPr id="97" name="Grafik 96" descr="I:\20_LTAG\26_BL_TEX\10_Welding_machines\150_Videos &amp; Pictures\Seamtek 900 AT\20160624_Fotoshooting_Maschine komplett\Bearbeitet\Leister_DB-B3_LTAG_SEAMTEK-900-AT_129.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4391" t="7901" r="48136" b="59502"/>
        <a:stretch/>
      </xdr:blipFill>
      <xdr:spPr bwMode="auto">
        <a:xfrm>
          <a:off x="28575" y="16906877"/>
          <a:ext cx="1543050" cy="191905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6</xdr:col>
          <xdr:colOff>9525</xdr:colOff>
          <xdr:row>191</xdr:row>
          <xdr:rowOff>9525</xdr:rowOff>
        </xdr:from>
        <xdr:to>
          <xdr:col>7</xdr:col>
          <xdr:colOff>9525</xdr:colOff>
          <xdr:row>192</xdr:row>
          <xdr:rowOff>9525</xdr:rowOff>
        </xdr:to>
        <xdr:sp macro="" textlink="">
          <xdr:nvSpPr>
            <xdr:cNvPr id="1381" name="SpinButton1" hidden="1">
              <a:extLst>
                <a:ext uri="{63B3BB69-23CF-44E3-9099-C40C66FF867C}">
                  <a14:compatExt spid="_x0000_s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209</xdr:row>
          <xdr:rowOff>9525</xdr:rowOff>
        </xdr:from>
        <xdr:to>
          <xdr:col>7</xdr:col>
          <xdr:colOff>9525</xdr:colOff>
          <xdr:row>210</xdr:row>
          <xdr:rowOff>19050</xdr:rowOff>
        </xdr:to>
        <xdr:sp macro="" textlink="">
          <xdr:nvSpPr>
            <xdr:cNvPr id="1382" name="SpinButton2" hidden="1">
              <a:extLst>
                <a:ext uri="{63B3BB69-23CF-44E3-9099-C40C66FF867C}">
                  <a14:compatExt spid="_x0000_s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210</xdr:row>
          <xdr:rowOff>9525</xdr:rowOff>
        </xdr:from>
        <xdr:to>
          <xdr:col>7</xdr:col>
          <xdr:colOff>9525</xdr:colOff>
          <xdr:row>211</xdr:row>
          <xdr:rowOff>19050</xdr:rowOff>
        </xdr:to>
        <xdr:sp macro="" textlink="">
          <xdr:nvSpPr>
            <xdr:cNvPr id="1383" name="SpinButton9" hidden="1">
              <a:extLst>
                <a:ext uri="{63B3BB69-23CF-44E3-9099-C40C66FF867C}">
                  <a14:compatExt spid="_x0000_s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227</xdr:row>
          <xdr:rowOff>9525</xdr:rowOff>
        </xdr:from>
        <xdr:to>
          <xdr:col>7</xdr:col>
          <xdr:colOff>9525</xdr:colOff>
          <xdr:row>228</xdr:row>
          <xdr:rowOff>9525</xdr:rowOff>
        </xdr:to>
        <xdr:sp macro="" textlink="">
          <xdr:nvSpPr>
            <xdr:cNvPr id="1384" name="SpinButton10" hidden="1">
              <a:extLst>
                <a:ext uri="{63B3BB69-23CF-44E3-9099-C40C66FF867C}">
                  <a14:compatExt spid="_x0000_s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229</xdr:row>
          <xdr:rowOff>9525</xdr:rowOff>
        </xdr:from>
        <xdr:to>
          <xdr:col>7</xdr:col>
          <xdr:colOff>9525</xdr:colOff>
          <xdr:row>230</xdr:row>
          <xdr:rowOff>0</xdr:rowOff>
        </xdr:to>
        <xdr:sp macro="" textlink="">
          <xdr:nvSpPr>
            <xdr:cNvPr id="1385" name="SpinButton12" hidden="1">
              <a:extLst>
                <a:ext uri="{63B3BB69-23CF-44E3-9099-C40C66FF867C}">
                  <a14:compatExt spid="_x0000_s1385"/>
                </a:ext>
              </a:extLst>
            </xdr:cNvPr>
            <xdr:cNvSpPr/>
          </xdr:nvSpPr>
          <xdr:spPr>
            <a:xfrm>
              <a:off x="0" y="0"/>
              <a:ext cx="0" cy="0"/>
            </a:xfrm>
            <a:prstGeom prst="rect">
              <a:avLst/>
            </a:prstGeom>
          </xdr:spPr>
        </xdr:sp>
        <xdr:clientData/>
      </xdr:twoCellAnchor>
    </mc:Choice>
    <mc:Fallback/>
  </mc:AlternateContent>
  <xdr:twoCellAnchor editAs="oneCell">
    <xdr:from>
      <xdr:col>0</xdr:col>
      <xdr:colOff>28576</xdr:colOff>
      <xdr:row>115</xdr:row>
      <xdr:rowOff>19050</xdr:rowOff>
    </xdr:from>
    <xdr:to>
      <xdr:col>1</xdr:col>
      <xdr:colOff>771525</xdr:colOff>
      <xdr:row>122</xdr:row>
      <xdr:rowOff>196522</xdr:rowOff>
    </xdr:to>
    <xdr:pic>
      <xdr:nvPicPr>
        <xdr:cNvPr id="95" name="Grafik 94"/>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6" y="20831175"/>
          <a:ext cx="1533524" cy="1577647"/>
        </a:xfrm>
        <a:prstGeom prst="rect">
          <a:avLst/>
        </a:prstGeom>
        <a:noFill/>
        <a:ln>
          <a:noFill/>
        </a:ln>
      </xdr:spPr>
    </xdr:pic>
    <xdr:clientData/>
  </xdr:twoCellAnchor>
  <xdr:twoCellAnchor editAs="oneCell">
    <xdr:from>
      <xdr:col>0</xdr:col>
      <xdr:colOff>2</xdr:colOff>
      <xdr:row>130</xdr:row>
      <xdr:rowOff>28575</xdr:rowOff>
    </xdr:from>
    <xdr:to>
      <xdr:col>1</xdr:col>
      <xdr:colOff>774583</xdr:colOff>
      <xdr:row>138</xdr:row>
      <xdr:rowOff>9525</xdr:rowOff>
    </xdr:to>
    <xdr:pic>
      <xdr:nvPicPr>
        <xdr:cNvPr id="96" name="Grafik 95"/>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015" b="10995"/>
        <a:stretch/>
      </xdr:blipFill>
      <xdr:spPr bwMode="auto">
        <a:xfrm>
          <a:off x="2" y="23650575"/>
          <a:ext cx="1565156"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176</xdr:row>
      <xdr:rowOff>28574</xdr:rowOff>
    </xdr:from>
    <xdr:to>
      <xdr:col>8</xdr:col>
      <xdr:colOff>0</xdr:colOff>
      <xdr:row>187</xdr:row>
      <xdr:rowOff>0</xdr:rowOff>
    </xdr:to>
    <xdr:grpSp>
      <xdr:nvGrpSpPr>
        <xdr:cNvPr id="9" name="Gruppieren 8"/>
        <xdr:cNvGrpSpPr/>
      </xdr:nvGrpSpPr>
      <xdr:grpSpPr>
        <a:xfrm>
          <a:off x="9525" y="32813624"/>
          <a:ext cx="6219825" cy="2000251"/>
          <a:chOff x="9525" y="33023174"/>
          <a:chExt cx="6219825" cy="2000251"/>
        </a:xfrm>
      </xdr:grpSpPr>
      <xdr:pic>
        <xdr:nvPicPr>
          <xdr:cNvPr id="153" name="Grafik 152"/>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5717" r="-16112"/>
          <a:stretch/>
        </xdr:blipFill>
        <xdr:spPr bwMode="auto">
          <a:xfrm>
            <a:off x="4048125" y="33023174"/>
            <a:ext cx="2181225" cy="2000251"/>
          </a:xfrm>
          <a:prstGeom prst="rect">
            <a:avLst/>
          </a:prstGeom>
          <a:solidFill>
            <a:schemeClr val="bg1"/>
          </a:solidFill>
          <a:ln>
            <a:solidFill>
              <a:schemeClr val="tx1"/>
            </a:solidFill>
          </a:ln>
        </xdr:spPr>
      </xdr:pic>
      <xdr:pic>
        <xdr:nvPicPr>
          <xdr:cNvPr id="151" name="Grafik 150"/>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553" r="-14454"/>
          <a:stretch/>
        </xdr:blipFill>
        <xdr:spPr bwMode="auto">
          <a:xfrm>
            <a:off x="1981200" y="33023177"/>
            <a:ext cx="2066925" cy="2000248"/>
          </a:xfrm>
          <a:prstGeom prst="rect">
            <a:avLst/>
          </a:prstGeom>
          <a:solidFill>
            <a:schemeClr val="bg1"/>
          </a:solidFill>
          <a:ln>
            <a:solidFill>
              <a:schemeClr val="tx1"/>
            </a:solidFill>
          </a:ln>
        </xdr:spPr>
      </xdr:pic>
      <xdr:pic>
        <xdr:nvPicPr>
          <xdr:cNvPr id="149" name="Grafik 148"/>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5" t="2387" r="3757" b="3184"/>
          <a:stretch/>
        </xdr:blipFill>
        <xdr:spPr bwMode="auto">
          <a:xfrm>
            <a:off x="9525" y="33023175"/>
            <a:ext cx="1962626" cy="20002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 name="Textfeld 3"/>
          <xdr:cNvSpPr txBox="1"/>
        </xdr:nvSpPr>
        <xdr:spPr>
          <a:xfrm>
            <a:off x="47625" y="33061275"/>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A</a:t>
            </a:r>
          </a:p>
        </xdr:txBody>
      </xdr:sp>
      <xdr:sp macro="" textlink="">
        <xdr:nvSpPr>
          <xdr:cNvPr id="106" name="Textfeld 105"/>
          <xdr:cNvSpPr txBox="1"/>
        </xdr:nvSpPr>
        <xdr:spPr>
          <a:xfrm>
            <a:off x="2028825" y="3307080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B</a:t>
            </a:r>
          </a:p>
        </xdr:txBody>
      </xdr:sp>
      <xdr:sp macro="" textlink="">
        <xdr:nvSpPr>
          <xdr:cNvPr id="107" name="Textfeld 106"/>
          <xdr:cNvSpPr txBox="1"/>
        </xdr:nvSpPr>
        <xdr:spPr>
          <a:xfrm>
            <a:off x="4105275" y="3307080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C</a:t>
            </a:r>
          </a:p>
        </xdr:txBody>
      </xdr:sp>
    </xdr:grpSp>
    <xdr:clientData/>
  </xdr:twoCellAnchor>
  <xdr:twoCellAnchor>
    <xdr:from>
      <xdr:col>0</xdr:col>
      <xdr:colOff>0</xdr:colOff>
      <xdr:row>192</xdr:row>
      <xdr:rowOff>152400</xdr:rowOff>
    </xdr:from>
    <xdr:to>
      <xdr:col>8</xdr:col>
      <xdr:colOff>0</xdr:colOff>
      <xdr:row>205</xdr:row>
      <xdr:rowOff>28575</xdr:rowOff>
    </xdr:to>
    <xdr:grpSp>
      <xdr:nvGrpSpPr>
        <xdr:cNvPr id="11" name="Gruppieren 10"/>
        <xdr:cNvGrpSpPr/>
      </xdr:nvGrpSpPr>
      <xdr:grpSpPr>
        <a:xfrm>
          <a:off x="0" y="35918775"/>
          <a:ext cx="6229350" cy="1981200"/>
          <a:chOff x="0" y="36128325"/>
          <a:chExt cx="6229350" cy="1981200"/>
        </a:xfrm>
      </xdr:grpSpPr>
      <xdr:pic>
        <xdr:nvPicPr>
          <xdr:cNvPr id="158" name="Grafik 157"/>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6945" r="-14857"/>
          <a:stretch/>
        </xdr:blipFill>
        <xdr:spPr bwMode="auto">
          <a:xfrm>
            <a:off x="4057650" y="36128325"/>
            <a:ext cx="2171700" cy="1981200"/>
          </a:xfrm>
          <a:prstGeom prst="rect">
            <a:avLst/>
          </a:prstGeom>
          <a:solidFill>
            <a:schemeClr val="bg1"/>
          </a:solidFill>
          <a:ln>
            <a:solidFill>
              <a:schemeClr val="tx1"/>
            </a:solidFill>
          </a:ln>
        </xdr:spPr>
      </xdr:pic>
      <xdr:pic>
        <xdr:nvPicPr>
          <xdr:cNvPr id="157" name="Grafik 156"/>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6752" r="-36002"/>
          <a:stretch/>
        </xdr:blipFill>
        <xdr:spPr bwMode="auto">
          <a:xfrm>
            <a:off x="1981200" y="36128327"/>
            <a:ext cx="2075993" cy="1981198"/>
          </a:xfrm>
          <a:prstGeom prst="rect">
            <a:avLst/>
          </a:prstGeom>
          <a:solidFill>
            <a:schemeClr val="bg1"/>
          </a:solidFill>
          <a:ln>
            <a:solidFill>
              <a:schemeClr val="tx1"/>
            </a:solidFill>
          </a:ln>
        </xdr:spPr>
      </xdr:pic>
      <xdr:pic>
        <xdr:nvPicPr>
          <xdr:cNvPr id="155" name="Grafik 154"/>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010" r="-2010"/>
          <a:stretch/>
        </xdr:blipFill>
        <xdr:spPr bwMode="auto">
          <a:xfrm>
            <a:off x="0" y="36128325"/>
            <a:ext cx="1971675" cy="1977513"/>
          </a:xfrm>
          <a:prstGeom prst="rect">
            <a:avLst/>
          </a:prstGeom>
          <a:solidFill>
            <a:schemeClr val="bg1"/>
          </a:solidFill>
          <a:ln>
            <a:solidFill>
              <a:schemeClr val="tx1"/>
            </a:solidFill>
          </a:ln>
        </xdr:spPr>
      </xdr:pic>
      <xdr:sp macro="" textlink="">
        <xdr:nvSpPr>
          <xdr:cNvPr id="112" name="Textfeld 111"/>
          <xdr:cNvSpPr txBox="1"/>
        </xdr:nvSpPr>
        <xdr:spPr>
          <a:xfrm>
            <a:off x="55343" y="36175950"/>
            <a:ext cx="26793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D</a:t>
            </a:r>
          </a:p>
        </xdr:txBody>
      </xdr:sp>
      <xdr:sp macro="" textlink="">
        <xdr:nvSpPr>
          <xdr:cNvPr id="115" name="Textfeld 114"/>
          <xdr:cNvSpPr txBox="1"/>
        </xdr:nvSpPr>
        <xdr:spPr>
          <a:xfrm>
            <a:off x="2026930" y="36166425"/>
            <a:ext cx="24002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E</a:t>
            </a:r>
          </a:p>
        </xdr:txBody>
      </xdr:sp>
      <xdr:sp macro="" textlink="">
        <xdr:nvSpPr>
          <xdr:cNvPr id="117" name="Textfeld 116"/>
          <xdr:cNvSpPr txBox="1"/>
        </xdr:nvSpPr>
        <xdr:spPr>
          <a:xfrm>
            <a:off x="4123003" y="36175950"/>
            <a:ext cx="239447"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F</a:t>
            </a:r>
          </a:p>
        </xdr:txBody>
      </xdr:sp>
    </xdr:grpSp>
    <xdr:clientData/>
  </xdr:twoCellAnchor>
  <mc:AlternateContent xmlns:mc="http://schemas.openxmlformats.org/markup-compatibility/2006">
    <mc:Choice xmlns:a14="http://schemas.microsoft.com/office/drawing/2010/main" Requires="a14">
      <xdr:twoCellAnchor editAs="oneCell">
        <xdr:from>
          <xdr:col>6</xdr:col>
          <xdr:colOff>9525</xdr:colOff>
          <xdr:row>228</xdr:row>
          <xdr:rowOff>0</xdr:rowOff>
        </xdr:from>
        <xdr:to>
          <xdr:col>7</xdr:col>
          <xdr:colOff>9525</xdr:colOff>
          <xdr:row>228</xdr:row>
          <xdr:rowOff>200025</xdr:rowOff>
        </xdr:to>
        <xdr:sp macro="" textlink="">
          <xdr:nvSpPr>
            <xdr:cNvPr id="1398" name="SpinButton4" hidden="1">
              <a:extLst>
                <a:ext uri="{63B3BB69-23CF-44E3-9099-C40C66FF867C}">
                  <a14:compatExt spid="_x0000_s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228</xdr:row>
          <xdr:rowOff>9525</xdr:rowOff>
        </xdr:from>
        <xdr:to>
          <xdr:col>7</xdr:col>
          <xdr:colOff>9525</xdr:colOff>
          <xdr:row>229</xdr:row>
          <xdr:rowOff>0</xdr:rowOff>
        </xdr:to>
        <xdr:sp macro="" textlink="">
          <xdr:nvSpPr>
            <xdr:cNvPr id="1399" name="SpinButton13" hidden="1">
              <a:extLst>
                <a:ext uri="{63B3BB69-23CF-44E3-9099-C40C66FF867C}">
                  <a14:compatExt spid="_x0000_s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227</xdr:row>
          <xdr:rowOff>9525</xdr:rowOff>
        </xdr:from>
        <xdr:to>
          <xdr:col>7</xdr:col>
          <xdr:colOff>9525</xdr:colOff>
          <xdr:row>228</xdr:row>
          <xdr:rowOff>9525</xdr:rowOff>
        </xdr:to>
        <xdr:sp macro="" textlink="">
          <xdr:nvSpPr>
            <xdr:cNvPr id="1400" name="SpinButton18" hidden="1">
              <a:extLst>
                <a:ext uri="{63B3BB69-23CF-44E3-9099-C40C66FF867C}">
                  <a14:compatExt spid="_x0000_s1400"/>
                </a:ext>
              </a:extLst>
            </xdr:cNvPr>
            <xdr:cNvSpPr/>
          </xdr:nvSpPr>
          <xdr:spPr>
            <a:xfrm>
              <a:off x="0" y="0"/>
              <a:ext cx="0" cy="0"/>
            </a:xfrm>
            <a:prstGeom prst="rect">
              <a:avLst/>
            </a:prstGeom>
          </xdr:spPr>
        </xdr:sp>
        <xdr:clientData/>
      </xdr:twoCellAnchor>
    </mc:Choice>
    <mc:Fallback/>
  </mc:AlternateContent>
  <xdr:twoCellAnchor>
    <xdr:from>
      <xdr:col>5</xdr:col>
      <xdr:colOff>1381124</xdr:colOff>
      <xdr:row>189</xdr:row>
      <xdr:rowOff>4763</xdr:rowOff>
    </xdr:from>
    <xdr:to>
      <xdr:col>6</xdr:col>
      <xdr:colOff>0</xdr:colOff>
      <xdr:row>191</xdr:row>
      <xdr:rowOff>200024</xdr:rowOff>
    </xdr:to>
    <xdr:grpSp>
      <xdr:nvGrpSpPr>
        <xdr:cNvPr id="7" name="Gruppieren 6"/>
        <xdr:cNvGrpSpPr/>
      </xdr:nvGrpSpPr>
      <xdr:grpSpPr>
        <a:xfrm>
          <a:off x="5114924" y="35171063"/>
          <a:ext cx="266701" cy="595311"/>
          <a:chOff x="5086349" y="33618488"/>
          <a:chExt cx="266701" cy="595311"/>
        </a:xfrm>
      </xdr:grpSpPr>
      <xdr:sp macro="" textlink="">
        <xdr:nvSpPr>
          <xdr:cNvPr id="114" name="Textfeld 113"/>
          <xdr:cNvSpPr txBox="1"/>
        </xdr:nvSpPr>
        <xdr:spPr>
          <a:xfrm>
            <a:off x="5086350" y="33618488"/>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A</a:t>
            </a:r>
          </a:p>
        </xdr:txBody>
      </xdr:sp>
      <xdr:sp macro="" textlink="">
        <xdr:nvSpPr>
          <xdr:cNvPr id="122" name="Textfeld 121"/>
          <xdr:cNvSpPr txBox="1"/>
        </xdr:nvSpPr>
        <xdr:spPr>
          <a:xfrm>
            <a:off x="5086350" y="33818513"/>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B</a:t>
            </a:r>
          </a:p>
        </xdr:txBody>
      </xdr:sp>
      <xdr:sp macro="" textlink="">
        <xdr:nvSpPr>
          <xdr:cNvPr id="123" name="Textfeld 122"/>
          <xdr:cNvSpPr txBox="1"/>
        </xdr:nvSpPr>
        <xdr:spPr>
          <a:xfrm>
            <a:off x="5086349" y="34018537"/>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C</a:t>
            </a:r>
          </a:p>
        </xdr:txBody>
      </xdr:sp>
    </xdr:grpSp>
    <xdr:clientData/>
  </xdr:twoCellAnchor>
  <xdr:twoCellAnchor>
    <xdr:from>
      <xdr:col>5</xdr:col>
      <xdr:colOff>1376363</xdr:colOff>
      <xdr:row>208</xdr:row>
      <xdr:rowOff>9525</xdr:rowOff>
    </xdr:from>
    <xdr:to>
      <xdr:col>5</xdr:col>
      <xdr:colOff>1643064</xdr:colOff>
      <xdr:row>211</xdr:row>
      <xdr:rowOff>4761</xdr:rowOff>
    </xdr:to>
    <xdr:grpSp>
      <xdr:nvGrpSpPr>
        <xdr:cNvPr id="124" name="Gruppieren 123"/>
        <xdr:cNvGrpSpPr/>
      </xdr:nvGrpSpPr>
      <xdr:grpSpPr>
        <a:xfrm>
          <a:off x="5110163" y="38395275"/>
          <a:ext cx="266701" cy="595311"/>
          <a:chOff x="5086349" y="33618488"/>
          <a:chExt cx="266701" cy="595311"/>
        </a:xfrm>
      </xdr:grpSpPr>
      <xdr:sp macro="" textlink="">
        <xdr:nvSpPr>
          <xdr:cNvPr id="125" name="Textfeld 124"/>
          <xdr:cNvSpPr txBox="1"/>
        </xdr:nvSpPr>
        <xdr:spPr>
          <a:xfrm>
            <a:off x="5086350" y="33618488"/>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D</a:t>
            </a:r>
          </a:p>
        </xdr:txBody>
      </xdr:sp>
      <xdr:sp macro="" textlink="">
        <xdr:nvSpPr>
          <xdr:cNvPr id="126" name="Textfeld 125"/>
          <xdr:cNvSpPr txBox="1"/>
        </xdr:nvSpPr>
        <xdr:spPr>
          <a:xfrm>
            <a:off x="5086350" y="33818513"/>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E</a:t>
            </a:r>
          </a:p>
        </xdr:txBody>
      </xdr:sp>
      <xdr:sp macro="" textlink="">
        <xdr:nvSpPr>
          <xdr:cNvPr id="127" name="Textfeld 126"/>
          <xdr:cNvSpPr txBox="1"/>
        </xdr:nvSpPr>
        <xdr:spPr>
          <a:xfrm>
            <a:off x="5086349" y="34018537"/>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F</a:t>
            </a:r>
          </a:p>
        </xdr:txBody>
      </xdr:sp>
    </xdr:grpSp>
    <xdr:clientData/>
  </xdr:twoCellAnchor>
  <xdr:twoCellAnchor>
    <xdr:from>
      <xdr:col>5</xdr:col>
      <xdr:colOff>1371600</xdr:colOff>
      <xdr:row>227</xdr:row>
      <xdr:rowOff>9525</xdr:rowOff>
    </xdr:from>
    <xdr:to>
      <xdr:col>5</xdr:col>
      <xdr:colOff>1638301</xdr:colOff>
      <xdr:row>229</xdr:row>
      <xdr:rowOff>195261</xdr:rowOff>
    </xdr:to>
    <xdr:grpSp>
      <xdr:nvGrpSpPr>
        <xdr:cNvPr id="128" name="Gruppieren 127"/>
        <xdr:cNvGrpSpPr/>
      </xdr:nvGrpSpPr>
      <xdr:grpSpPr>
        <a:xfrm>
          <a:off x="5105400" y="41614725"/>
          <a:ext cx="266701" cy="595311"/>
          <a:chOff x="5086349" y="33618488"/>
          <a:chExt cx="266701" cy="595311"/>
        </a:xfrm>
      </xdr:grpSpPr>
      <xdr:sp macro="" textlink="">
        <xdr:nvSpPr>
          <xdr:cNvPr id="129" name="Textfeld 128"/>
          <xdr:cNvSpPr txBox="1"/>
        </xdr:nvSpPr>
        <xdr:spPr>
          <a:xfrm>
            <a:off x="5086350" y="33618488"/>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G</a:t>
            </a:r>
          </a:p>
        </xdr:txBody>
      </xdr:sp>
      <xdr:sp macro="" textlink="">
        <xdr:nvSpPr>
          <xdr:cNvPr id="130" name="Textfeld 129"/>
          <xdr:cNvSpPr txBox="1"/>
        </xdr:nvSpPr>
        <xdr:spPr>
          <a:xfrm>
            <a:off x="5086350" y="33818513"/>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H</a:t>
            </a:r>
          </a:p>
        </xdr:txBody>
      </xdr:sp>
      <xdr:sp macro="" textlink="">
        <xdr:nvSpPr>
          <xdr:cNvPr id="131" name="Textfeld 130"/>
          <xdr:cNvSpPr txBox="1"/>
        </xdr:nvSpPr>
        <xdr:spPr>
          <a:xfrm>
            <a:off x="5086349" y="34018537"/>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I</a:t>
            </a:r>
          </a:p>
        </xdr:txBody>
      </xdr:sp>
    </xdr:grpSp>
    <xdr:clientData/>
  </xdr:twoCellAnchor>
  <mc:AlternateContent xmlns:mc="http://schemas.openxmlformats.org/markup-compatibility/2006">
    <mc:Choice xmlns:a14="http://schemas.microsoft.com/office/drawing/2010/main" Requires="a14">
      <xdr:twoCellAnchor editAs="oneCell">
        <xdr:from>
          <xdr:col>6</xdr:col>
          <xdr:colOff>9525</xdr:colOff>
          <xdr:row>233</xdr:row>
          <xdr:rowOff>9525</xdr:rowOff>
        </xdr:from>
        <xdr:to>
          <xdr:col>7</xdr:col>
          <xdr:colOff>9525</xdr:colOff>
          <xdr:row>234</xdr:row>
          <xdr:rowOff>9525</xdr:rowOff>
        </xdr:to>
        <xdr:sp macro="" textlink="">
          <xdr:nvSpPr>
            <xdr:cNvPr id="1403" name="SpinButton7" hidden="1">
              <a:extLst>
                <a:ext uri="{63B3BB69-23CF-44E3-9099-C40C66FF867C}">
                  <a14:compatExt spid="_x0000_s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234</xdr:row>
          <xdr:rowOff>9525</xdr:rowOff>
        </xdr:from>
        <xdr:to>
          <xdr:col>7</xdr:col>
          <xdr:colOff>9525</xdr:colOff>
          <xdr:row>235</xdr:row>
          <xdr:rowOff>9525</xdr:rowOff>
        </xdr:to>
        <xdr:sp macro="" textlink="">
          <xdr:nvSpPr>
            <xdr:cNvPr id="1404" name="SpinButton8" hidden="1">
              <a:extLst>
                <a:ext uri="{63B3BB69-23CF-44E3-9099-C40C66FF867C}">
                  <a14:compatExt spid="_x0000_s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236</xdr:row>
          <xdr:rowOff>9525</xdr:rowOff>
        </xdr:from>
        <xdr:to>
          <xdr:col>7</xdr:col>
          <xdr:colOff>9525</xdr:colOff>
          <xdr:row>237</xdr:row>
          <xdr:rowOff>19050</xdr:rowOff>
        </xdr:to>
        <xdr:sp macro="" textlink="">
          <xdr:nvSpPr>
            <xdr:cNvPr id="1405" name="SpinButton19" hidden="1">
              <a:extLst>
                <a:ext uri="{63B3BB69-23CF-44E3-9099-C40C66FF867C}">
                  <a14:compatExt spid="_x0000_s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237</xdr:row>
          <xdr:rowOff>9525</xdr:rowOff>
        </xdr:from>
        <xdr:to>
          <xdr:col>7</xdr:col>
          <xdr:colOff>9525</xdr:colOff>
          <xdr:row>238</xdr:row>
          <xdr:rowOff>19050</xdr:rowOff>
        </xdr:to>
        <xdr:sp macro="" textlink="">
          <xdr:nvSpPr>
            <xdr:cNvPr id="1406" name="SpinButton20" hidden="1">
              <a:extLst>
                <a:ext uri="{63B3BB69-23CF-44E3-9099-C40C66FF867C}">
                  <a14:compatExt spid="_x0000_s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238</xdr:row>
          <xdr:rowOff>9525</xdr:rowOff>
        </xdr:from>
        <xdr:to>
          <xdr:col>7</xdr:col>
          <xdr:colOff>9525</xdr:colOff>
          <xdr:row>239</xdr:row>
          <xdr:rowOff>19050</xdr:rowOff>
        </xdr:to>
        <xdr:sp macro="" textlink="">
          <xdr:nvSpPr>
            <xdr:cNvPr id="1407" name="SpinButton29" hidden="1">
              <a:extLst>
                <a:ext uri="{63B3BB69-23CF-44E3-9099-C40C66FF867C}">
                  <a14:compatExt spid="_x0000_s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239</xdr:row>
          <xdr:rowOff>9525</xdr:rowOff>
        </xdr:from>
        <xdr:to>
          <xdr:col>7</xdr:col>
          <xdr:colOff>9525</xdr:colOff>
          <xdr:row>240</xdr:row>
          <xdr:rowOff>19050</xdr:rowOff>
        </xdr:to>
        <xdr:sp macro="" textlink="">
          <xdr:nvSpPr>
            <xdr:cNvPr id="1408" name="SpinButton30" hidden="1">
              <a:extLst>
                <a:ext uri="{63B3BB69-23CF-44E3-9099-C40C66FF867C}">
                  <a14:compatExt spid="_x0000_s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240</xdr:row>
          <xdr:rowOff>9525</xdr:rowOff>
        </xdr:from>
        <xdr:to>
          <xdr:col>7</xdr:col>
          <xdr:colOff>9525</xdr:colOff>
          <xdr:row>241</xdr:row>
          <xdr:rowOff>19050</xdr:rowOff>
        </xdr:to>
        <xdr:sp macro="" textlink="">
          <xdr:nvSpPr>
            <xdr:cNvPr id="1409" name="SpinButton31" hidden="1">
              <a:extLst>
                <a:ext uri="{63B3BB69-23CF-44E3-9099-C40C66FF867C}">
                  <a14:compatExt spid="_x0000_s1409"/>
                </a:ext>
              </a:extLst>
            </xdr:cNvPr>
            <xdr:cNvSpPr/>
          </xdr:nvSpPr>
          <xdr:spPr>
            <a:xfrm>
              <a:off x="0" y="0"/>
              <a:ext cx="0" cy="0"/>
            </a:xfrm>
            <a:prstGeom prst="rect">
              <a:avLst/>
            </a:prstGeom>
          </xdr:spPr>
        </xdr:sp>
        <xdr:clientData/>
      </xdr:twoCellAnchor>
    </mc:Choice>
    <mc:Fallback/>
  </mc:AlternateContent>
  <xdr:twoCellAnchor>
    <xdr:from>
      <xdr:col>0</xdr:col>
      <xdr:colOff>0</xdr:colOff>
      <xdr:row>213</xdr:row>
      <xdr:rowOff>0</xdr:rowOff>
    </xdr:from>
    <xdr:to>
      <xdr:col>7</xdr:col>
      <xdr:colOff>513963</xdr:colOff>
      <xdr:row>225</xdr:row>
      <xdr:rowOff>1</xdr:rowOff>
    </xdr:to>
    <xdr:grpSp>
      <xdr:nvGrpSpPr>
        <xdr:cNvPr id="12" name="Gruppieren 11"/>
        <xdr:cNvGrpSpPr/>
      </xdr:nvGrpSpPr>
      <xdr:grpSpPr>
        <a:xfrm>
          <a:off x="0" y="39309675"/>
          <a:ext cx="6228963" cy="1943101"/>
          <a:chOff x="0" y="39643050"/>
          <a:chExt cx="6228963" cy="1981201"/>
        </a:xfrm>
      </xdr:grpSpPr>
      <xdr:pic>
        <xdr:nvPicPr>
          <xdr:cNvPr id="161" name="Grafik 160"/>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957"/>
          <a:stretch/>
        </xdr:blipFill>
        <xdr:spPr bwMode="auto">
          <a:xfrm>
            <a:off x="4591051" y="39643050"/>
            <a:ext cx="1637912" cy="1981200"/>
          </a:xfrm>
          <a:prstGeom prst="rect">
            <a:avLst/>
          </a:prstGeom>
          <a:solidFill>
            <a:schemeClr val="bg1"/>
          </a:solidFill>
          <a:ln>
            <a:solidFill>
              <a:schemeClr val="tx1"/>
            </a:solidFill>
          </a:ln>
        </xdr:spPr>
      </xdr:pic>
      <xdr:pic>
        <xdr:nvPicPr>
          <xdr:cNvPr id="160" name="Grafik 159"/>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32427" b="-26794"/>
          <a:stretch/>
        </xdr:blipFill>
        <xdr:spPr bwMode="auto">
          <a:xfrm>
            <a:off x="2085975" y="39643051"/>
            <a:ext cx="2503281" cy="1981200"/>
          </a:xfrm>
          <a:prstGeom prst="rect">
            <a:avLst/>
          </a:prstGeom>
          <a:solidFill>
            <a:schemeClr val="bg1"/>
          </a:solidFill>
          <a:ln>
            <a:solidFill>
              <a:schemeClr val="tx1"/>
            </a:solidFill>
          </a:ln>
        </xdr:spPr>
      </xdr:pic>
      <xdr:pic>
        <xdr:nvPicPr>
          <xdr:cNvPr id="159" name="Grafik 158"/>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4060" b="-8076"/>
          <a:stretch/>
        </xdr:blipFill>
        <xdr:spPr bwMode="auto">
          <a:xfrm>
            <a:off x="0" y="39643050"/>
            <a:ext cx="2085975" cy="1977744"/>
          </a:xfrm>
          <a:prstGeom prst="rect">
            <a:avLst/>
          </a:prstGeom>
          <a:solidFill>
            <a:schemeClr val="bg1"/>
          </a:solidFill>
          <a:ln>
            <a:solidFill>
              <a:schemeClr val="tx1"/>
            </a:solidFill>
          </a:ln>
        </xdr:spPr>
      </xdr:pic>
      <xdr:sp macro="" textlink="">
        <xdr:nvSpPr>
          <xdr:cNvPr id="119" name="Textfeld 118"/>
          <xdr:cNvSpPr txBox="1"/>
        </xdr:nvSpPr>
        <xdr:spPr>
          <a:xfrm>
            <a:off x="47625" y="396811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G</a:t>
            </a:r>
          </a:p>
        </xdr:txBody>
      </xdr:sp>
      <xdr:sp macro="" textlink="">
        <xdr:nvSpPr>
          <xdr:cNvPr id="121" name="Textfeld 120"/>
          <xdr:cNvSpPr txBox="1"/>
        </xdr:nvSpPr>
        <xdr:spPr>
          <a:xfrm>
            <a:off x="2124075" y="396811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t>H</a:t>
            </a:r>
          </a:p>
        </xdr:txBody>
      </xdr:sp>
      <xdr:sp macro="" textlink="">
        <xdr:nvSpPr>
          <xdr:cNvPr id="133" name="Textfeld 132"/>
          <xdr:cNvSpPr txBox="1"/>
        </xdr:nvSpPr>
        <xdr:spPr>
          <a:xfrm>
            <a:off x="4629150" y="396811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200" b="1"/>
              <a:t>I</a:t>
            </a:r>
          </a:p>
        </xdr:txBody>
      </xdr:sp>
    </xdr:grpSp>
    <xdr:clientData/>
  </xdr:twoCellAnchor>
  <xdr:twoCellAnchor editAs="oneCell">
    <xdr:from>
      <xdr:col>0</xdr:col>
      <xdr:colOff>9524</xdr:colOff>
      <xdr:row>146</xdr:row>
      <xdr:rowOff>26789</xdr:rowOff>
    </xdr:from>
    <xdr:to>
      <xdr:col>1</xdr:col>
      <xdr:colOff>777410</xdr:colOff>
      <xdr:row>155</xdr:row>
      <xdr:rowOff>9525</xdr:rowOff>
    </xdr:to>
    <xdr:pic>
      <xdr:nvPicPr>
        <xdr:cNvPr id="134" name="Grafik 133"/>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743" r="22628" b="-5946"/>
        <a:stretch/>
      </xdr:blipFill>
      <xdr:spPr bwMode="auto">
        <a:xfrm>
          <a:off x="9524" y="25620464"/>
          <a:ext cx="1558461" cy="1697236"/>
        </a:xfrm>
        <a:prstGeom prst="rect">
          <a:avLst/>
        </a:prstGeom>
        <a:solidFill>
          <a:schemeClr val="bg1"/>
        </a:solidFill>
        <a:ln>
          <a:solidFill>
            <a:schemeClr val="tx1"/>
          </a:solidFill>
        </a:ln>
        <a:extLst/>
      </xdr:spPr>
    </xdr:pic>
    <xdr:clientData/>
  </xdr:twoCellAnchor>
  <xdr:twoCellAnchor editAs="oneCell">
    <xdr:from>
      <xdr:col>0</xdr:col>
      <xdr:colOff>9525</xdr:colOff>
      <xdr:row>160</xdr:row>
      <xdr:rowOff>28575</xdr:rowOff>
    </xdr:from>
    <xdr:to>
      <xdr:col>1</xdr:col>
      <xdr:colOff>733425</xdr:colOff>
      <xdr:row>167</xdr:row>
      <xdr:rowOff>77857</xdr:rowOff>
    </xdr:to>
    <xdr:pic>
      <xdr:nvPicPr>
        <xdr:cNvPr id="135" name="Grafik 134"/>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8984" r="21237"/>
        <a:stretch/>
      </xdr:blipFill>
      <xdr:spPr bwMode="auto">
        <a:xfrm>
          <a:off x="9525" y="29479875"/>
          <a:ext cx="1514475" cy="1382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752475</xdr:colOff>
      <xdr:row>160</xdr:row>
      <xdr:rowOff>28575</xdr:rowOff>
    </xdr:from>
    <xdr:to>
      <xdr:col>4</xdr:col>
      <xdr:colOff>114300</xdr:colOff>
      <xdr:row>167</xdr:row>
      <xdr:rowOff>76200</xdr:rowOff>
    </xdr:to>
    <xdr:pic>
      <xdr:nvPicPr>
        <xdr:cNvPr id="136" name="Grafik 135"/>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646" r="18056"/>
        <a:stretch/>
      </xdr:blipFill>
      <xdr:spPr bwMode="auto">
        <a:xfrm>
          <a:off x="1543050" y="29708475"/>
          <a:ext cx="1514475" cy="1381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160</xdr:row>
      <xdr:rowOff>28575</xdr:rowOff>
    </xdr:from>
    <xdr:to>
      <xdr:col>5</xdr:col>
      <xdr:colOff>867779</xdr:colOff>
      <xdr:row>167</xdr:row>
      <xdr:rowOff>76200</xdr:rowOff>
    </xdr:to>
    <xdr:pic>
      <xdr:nvPicPr>
        <xdr:cNvPr id="137" name="Grafik 136"/>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1730" t="3974" r="10966"/>
        <a:stretch/>
      </xdr:blipFill>
      <xdr:spPr bwMode="auto">
        <a:xfrm>
          <a:off x="3067050" y="29708475"/>
          <a:ext cx="1534529" cy="1381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847725</xdr:colOff>
      <xdr:row>160</xdr:row>
      <xdr:rowOff>28575</xdr:rowOff>
    </xdr:from>
    <xdr:to>
      <xdr:col>7</xdr:col>
      <xdr:colOff>504825</xdr:colOff>
      <xdr:row>167</xdr:row>
      <xdr:rowOff>76200</xdr:rowOff>
    </xdr:to>
    <xdr:pic>
      <xdr:nvPicPr>
        <xdr:cNvPr id="138" name="Grafik 137"/>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075" t="-5532" r="6778" b="-6534"/>
        <a:stretch/>
      </xdr:blipFill>
      <xdr:spPr bwMode="auto">
        <a:xfrm>
          <a:off x="4581525" y="29479875"/>
          <a:ext cx="1638300" cy="1381125"/>
        </a:xfrm>
        <a:prstGeom prst="rect">
          <a:avLst/>
        </a:prstGeom>
        <a:solidFill>
          <a:schemeClr val="bg1"/>
        </a:solidFill>
        <a:ln>
          <a:solidFill>
            <a:schemeClr val="tx1"/>
          </a:solidFill>
        </a:ln>
      </xdr:spPr>
    </xdr:pic>
    <xdr:clientData/>
  </xdr:twoCellAnchor>
  <xdr:twoCellAnchor>
    <xdr:from>
      <xdr:col>0</xdr:col>
      <xdr:colOff>38100</xdr:colOff>
      <xdr:row>160</xdr:row>
      <xdr:rowOff>57150</xdr:rowOff>
    </xdr:from>
    <xdr:to>
      <xdr:col>0</xdr:col>
      <xdr:colOff>304800</xdr:colOff>
      <xdr:row>161</xdr:row>
      <xdr:rowOff>123825</xdr:rowOff>
    </xdr:to>
    <xdr:sp macro="" textlink="">
      <xdr:nvSpPr>
        <xdr:cNvPr id="139" name="Textfeld 138"/>
        <xdr:cNvSpPr txBox="1"/>
      </xdr:nvSpPr>
      <xdr:spPr>
        <a:xfrm>
          <a:off x="38100" y="297370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a</a:t>
          </a:r>
        </a:p>
      </xdr:txBody>
    </xdr:sp>
    <xdr:clientData/>
  </xdr:twoCellAnchor>
  <xdr:twoCellAnchor>
    <xdr:from>
      <xdr:col>2</xdr:col>
      <xdr:colOff>0</xdr:colOff>
      <xdr:row>160</xdr:row>
      <xdr:rowOff>57150</xdr:rowOff>
    </xdr:from>
    <xdr:to>
      <xdr:col>2</xdr:col>
      <xdr:colOff>266700</xdr:colOff>
      <xdr:row>161</xdr:row>
      <xdr:rowOff>123825</xdr:rowOff>
    </xdr:to>
    <xdr:sp macro="" textlink="">
      <xdr:nvSpPr>
        <xdr:cNvPr id="140" name="Textfeld 139"/>
        <xdr:cNvSpPr txBox="1"/>
      </xdr:nvSpPr>
      <xdr:spPr>
        <a:xfrm>
          <a:off x="1581150" y="297370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b</a:t>
          </a:r>
        </a:p>
      </xdr:txBody>
    </xdr:sp>
    <xdr:clientData/>
  </xdr:twoCellAnchor>
  <xdr:twoCellAnchor>
    <xdr:from>
      <xdr:col>4</xdr:col>
      <xdr:colOff>152400</xdr:colOff>
      <xdr:row>160</xdr:row>
      <xdr:rowOff>57150</xdr:rowOff>
    </xdr:from>
    <xdr:to>
      <xdr:col>4</xdr:col>
      <xdr:colOff>419100</xdr:colOff>
      <xdr:row>161</xdr:row>
      <xdr:rowOff>123825</xdr:rowOff>
    </xdr:to>
    <xdr:sp macro="" textlink="">
      <xdr:nvSpPr>
        <xdr:cNvPr id="141" name="Textfeld 140"/>
        <xdr:cNvSpPr txBox="1"/>
      </xdr:nvSpPr>
      <xdr:spPr>
        <a:xfrm>
          <a:off x="3095625" y="297370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c</a:t>
          </a:r>
        </a:p>
      </xdr:txBody>
    </xdr:sp>
    <xdr:clientData/>
  </xdr:twoCellAnchor>
  <xdr:twoCellAnchor>
    <xdr:from>
      <xdr:col>5</xdr:col>
      <xdr:colOff>876300</xdr:colOff>
      <xdr:row>160</xdr:row>
      <xdr:rowOff>57150</xdr:rowOff>
    </xdr:from>
    <xdr:to>
      <xdr:col>5</xdr:col>
      <xdr:colOff>1143000</xdr:colOff>
      <xdr:row>161</xdr:row>
      <xdr:rowOff>123825</xdr:rowOff>
    </xdr:to>
    <xdr:sp macro="" textlink="">
      <xdr:nvSpPr>
        <xdr:cNvPr id="143" name="Textfeld 142"/>
        <xdr:cNvSpPr txBox="1"/>
      </xdr:nvSpPr>
      <xdr:spPr>
        <a:xfrm>
          <a:off x="4610100" y="29737050"/>
          <a:ext cx="2667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d</a:t>
          </a:r>
        </a:p>
      </xdr:txBody>
    </xdr:sp>
    <xdr:clientData/>
  </xdr:twoCellAnchor>
  <xdr:twoCellAnchor>
    <xdr:from>
      <xdr:col>5</xdr:col>
      <xdr:colOff>1371600</xdr:colOff>
      <xdr:row>169</xdr:row>
      <xdr:rowOff>0</xdr:rowOff>
    </xdr:from>
    <xdr:to>
      <xdr:col>5</xdr:col>
      <xdr:colOff>1638300</xdr:colOff>
      <xdr:row>170</xdr:row>
      <xdr:rowOff>4762</xdr:rowOff>
    </xdr:to>
    <xdr:sp macro="" textlink="">
      <xdr:nvSpPr>
        <xdr:cNvPr id="144" name="Textfeld 143"/>
        <xdr:cNvSpPr txBox="1"/>
      </xdr:nvSpPr>
      <xdr:spPr>
        <a:xfrm>
          <a:off x="5105400" y="31356300"/>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200" b="1"/>
            <a:t>a</a:t>
          </a:r>
        </a:p>
      </xdr:txBody>
    </xdr:sp>
    <xdr:clientData/>
  </xdr:twoCellAnchor>
  <xdr:twoCellAnchor>
    <xdr:from>
      <xdr:col>5</xdr:col>
      <xdr:colOff>1371600</xdr:colOff>
      <xdr:row>170</xdr:row>
      <xdr:rowOff>0</xdr:rowOff>
    </xdr:from>
    <xdr:to>
      <xdr:col>5</xdr:col>
      <xdr:colOff>1638300</xdr:colOff>
      <xdr:row>171</xdr:row>
      <xdr:rowOff>4762</xdr:rowOff>
    </xdr:to>
    <xdr:sp macro="" textlink="">
      <xdr:nvSpPr>
        <xdr:cNvPr id="145" name="Textfeld 144"/>
        <xdr:cNvSpPr txBox="1"/>
      </xdr:nvSpPr>
      <xdr:spPr>
        <a:xfrm>
          <a:off x="5105400" y="31546800"/>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b</a:t>
          </a:r>
        </a:p>
      </xdr:txBody>
    </xdr:sp>
    <xdr:clientData/>
  </xdr:twoCellAnchor>
  <xdr:twoCellAnchor>
    <xdr:from>
      <xdr:col>5</xdr:col>
      <xdr:colOff>1371600</xdr:colOff>
      <xdr:row>171</xdr:row>
      <xdr:rowOff>0</xdr:rowOff>
    </xdr:from>
    <xdr:to>
      <xdr:col>5</xdr:col>
      <xdr:colOff>1638300</xdr:colOff>
      <xdr:row>172</xdr:row>
      <xdr:rowOff>4762</xdr:rowOff>
    </xdr:to>
    <xdr:sp macro="" textlink="">
      <xdr:nvSpPr>
        <xdr:cNvPr id="146" name="Textfeld 145"/>
        <xdr:cNvSpPr txBox="1"/>
      </xdr:nvSpPr>
      <xdr:spPr>
        <a:xfrm>
          <a:off x="5105400" y="31737300"/>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c</a:t>
          </a:r>
        </a:p>
      </xdr:txBody>
    </xdr:sp>
    <xdr:clientData/>
  </xdr:twoCellAnchor>
  <xdr:twoCellAnchor>
    <xdr:from>
      <xdr:col>5</xdr:col>
      <xdr:colOff>1371600</xdr:colOff>
      <xdr:row>172</xdr:row>
      <xdr:rowOff>0</xdr:rowOff>
    </xdr:from>
    <xdr:to>
      <xdr:col>5</xdr:col>
      <xdr:colOff>1638300</xdr:colOff>
      <xdr:row>173</xdr:row>
      <xdr:rowOff>4762</xdr:rowOff>
    </xdr:to>
    <xdr:sp macro="" textlink="">
      <xdr:nvSpPr>
        <xdr:cNvPr id="147" name="Textfeld 146"/>
        <xdr:cNvSpPr txBox="1"/>
      </xdr:nvSpPr>
      <xdr:spPr>
        <a:xfrm>
          <a:off x="5105400" y="31927800"/>
          <a:ext cx="266700" cy="195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1200" b="1"/>
            <a:t>d</a:t>
          </a:r>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154</xdr:row>
          <xdr:rowOff>9525</xdr:rowOff>
        </xdr:from>
        <xdr:to>
          <xdr:col>7</xdr:col>
          <xdr:colOff>9525</xdr:colOff>
          <xdr:row>155</xdr:row>
          <xdr:rowOff>19050</xdr:rowOff>
        </xdr:to>
        <xdr:sp macro="" textlink="">
          <xdr:nvSpPr>
            <xdr:cNvPr id="1410" name="SpinButton32" hidden="1">
              <a:extLst>
                <a:ext uri="{63B3BB69-23CF-44E3-9099-C40C66FF867C}">
                  <a14:compatExt spid="_x0000_s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155</xdr:row>
          <xdr:rowOff>0</xdr:rowOff>
        </xdr:from>
        <xdr:to>
          <xdr:col>4</xdr:col>
          <xdr:colOff>342900</xdr:colOff>
          <xdr:row>156</xdr:row>
          <xdr:rowOff>9525</xdr:rowOff>
        </xdr:to>
        <xdr:sp macro="" textlink="">
          <xdr:nvSpPr>
            <xdr:cNvPr id="1416" name="SpinButton33" hidden="1">
              <a:extLst>
                <a:ext uri="{63B3BB69-23CF-44E3-9099-C40C66FF867C}">
                  <a14:compatExt spid="_x0000_s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235</xdr:row>
          <xdr:rowOff>9525</xdr:rowOff>
        </xdr:from>
        <xdr:to>
          <xdr:col>7</xdr:col>
          <xdr:colOff>9525</xdr:colOff>
          <xdr:row>236</xdr:row>
          <xdr:rowOff>9525</xdr:rowOff>
        </xdr:to>
        <xdr:sp macro="" textlink="">
          <xdr:nvSpPr>
            <xdr:cNvPr id="1417" name="SpinButton34" hidden="1">
              <a:extLst>
                <a:ext uri="{63B3BB69-23CF-44E3-9099-C40C66FF867C}">
                  <a14:compatExt spid="_x0000_s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270</xdr:row>
          <xdr:rowOff>9525</xdr:rowOff>
        </xdr:from>
        <xdr:to>
          <xdr:col>7</xdr:col>
          <xdr:colOff>9525</xdr:colOff>
          <xdr:row>271</xdr:row>
          <xdr:rowOff>19050</xdr:rowOff>
        </xdr:to>
        <xdr:sp macro="" textlink="">
          <xdr:nvSpPr>
            <xdr:cNvPr id="1418" name="SpinButton35" hidden="1">
              <a:extLst>
                <a:ext uri="{63B3BB69-23CF-44E3-9099-C40C66FF867C}">
                  <a14:compatExt spid="_x0000_s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271</xdr:row>
          <xdr:rowOff>9525</xdr:rowOff>
        </xdr:from>
        <xdr:to>
          <xdr:col>7</xdr:col>
          <xdr:colOff>9525</xdr:colOff>
          <xdr:row>272</xdr:row>
          <xdr:rowOff>19050</xdr:rowOff>
        </xdr:to>
        <xdr:sp macro="" textlink="">
          <xdr:nvSpPr>
            <xdr:cNvPr id="1419" name="SpinButton36" hidden="1">
              <a:extLst>
                <a:ext uri="{63B3BB69-23CF-44E3-9099-C40C66FF867C}">
                  <a14:compatExt spid="_x0000_s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0</xdr:rowOff>
        </xdr:from>
        <xdr:to>
          <xdr:col>7</xdr:col>
          <xdr:colOff>9525</xdr:colOff>
          <xdr:row>273</xdr:row>
          <xdr:rowOff>9525</xdr:rowOff>
        </xdr:to>
        <xdr:sp macro="" textlink="">
          <xdr:nvSpPr>
            <xdr:cNvPr id="1420" name="SpinButton37" hidden="1">
              <a:extLst>
                <a:ext uri="{63B3BB69-23CF-44E3-9099-C40C66FF867C}">
                  <a14:compatExt spid="_x0000_s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9525</xdr:rowOff>
        </xdr:from>
        <xdr:to>
          <xdr:col>7</xdr:col>
          <xdr:colOff>9525</xdr:colOff>
          <xdr:row>273</xdr:row>
          <xdr:rowOff>19050</xdr:rowOff>
        </xdr:to>
        <xdr:sp macro="" textlink="">
          <xdr:nvSpPr>
            <xdr:cNvPr id="1421" name="SpinButton38" hidden="1">
              <a:extLst>
                <a:ext uri="{63B3BB69-23CF-44E3-9099-C40C66FF867C}">
                  <a14:compatExt spid="_x0000_s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140</xdr:row>
          <xdr:rowOff>9525</xdr:rowOff>
        </xdr:from>
        <xdr:to>
          <xdr:col>7</xdr:col>
          <xdr:colOff>9525</xdr:colOff>
          <xdr:row>141</xdr:row>
          <xdr:rowOff>9525</xdr:rowOff>
        </xdr:to>
        <xdr:sp macro="" textlink="">
          <xdr:nvSpPr>
            <xdr:cNvPr id="1425" name="SpinButton41" hidden="1">
              <a:extLst>
                <a:ext uri="{63B3BB69-23CF-44E3-9099-C40C66FF867C}">
                  <a14:compatExt spid="_x0000_s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141</xdr:row>
          <xdr:rowOff>0</xdr:rowOff>
        </xdr:from>
        <xdr:to>
          <xdr:col>4</xdr:col>
          <xdr:colOff>342900</xdr:colOff>
          <xdr:row>142</xdr:row>
          <xdr:rowOff>0</xdr:rowOff>
        </xdr:to>
        <xdr:sp macro="" textlink="">
          <xdr:nvSpPr>
            <xdr:cNvPr id="1426" name="SpinButton42" hidden="1">
              <a:extLst>
                <a:ext uri="{63B3BB69-23CF-44E3-9099-C40C66FF867C}">
                  <a14:compatExt spid="_x0000_s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126</xdr:row>
          <xdr:rowOff>0</xdr:rowOff>
        </xdr:from>
        <xdr:to>
          <xdr:col>4</xdr:col>
          <xdr:colOff>342900</xdr:colOff>
          <xdr:row>127</xdr:row>
          <xdr:rowOff>0</xdr:rowOff>
        </xdr:to>
        <xdr:sp macro="" textlink="">
          <xdr:nvSpPr>
            <xdr:cNvPr id="1436" name="SpinButton43" hidden="1">
              <a:extLst>
                <a:ext uri="{63B3BB69-23CF-44E3-9099-C40C66FF867C}">
                  <a14:compatExt spid="_x0000_s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9525</xdr:rowOff>
        </xdr:from>
        <xdr:to>
          <xdr:col>7</xdr:col>
          <xdr:colOff>9525</xdr:colOff>
          <xdr:row>126</xdr:row>
          <xdr:rowOff>9525</xdr:rowOff>
        </xdr:to>
        <xdr:sp macro="" textlink="">
          <xdr:nvSpPr>
            <xdr:cNvPr id="1438" name="SpinButton44" hidden="1">
              <a:extLst>
                <a:ext uri="{63B3BB69-23CF-44E3-9099-C40C66FF867C}">
                  <a14:compatExt spid="_x0000_s1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0</xdr:rowOff>
        </xdr:from>
        <xdr:to>
          <xdr:col>7</xdr:col>
          <xdr:colOff>9525</xdr:colOff>
          <xdr:row>273</xdr:row>
          <xdr:rowOff>9525</xdr:rowOff>
        </xdr:to>
        <xdr:sp macro="" textlink="">
          <xdr:nvSpPr>
            <xdr:cNvPr id="1440" name="SpinButton45" hidden="1">
              <a:extLst>
                <a:ext uri="{63B3BB69-23CF-44E3-9099-C40C66FF867C}">
                  <a14:compatExt spid="_x0000_s1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0</xdr:rowOff>
        </xdr:from>
        <xdr:to>
          <xdr:col>7</xdr:col>
          <xdr:colOff>9525</xdr:colOff>
          <xdr:row>273</xdr:row>
          <xdr:rowOff>9525</xdr:rowOff>
        </xdr:to>
        <xdr:sp macro="" textlink="">
          <xdr:nvSpPr>
            <xdr:cNvPr id="1441" name="SpinButton46" hidden="1">
              <a:extLst>
                <a:ext uri="{63B3BB69-23CF-44E3-9099-C40C66FF867C}">
                  <a14:compatExt spid="_x0000_s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0</xdr:rowOff>
        </xdr:from>
        <xdr:to>
          <xdr:col>7</xdr:col>
          <xdr:colOff>9525</xdr:colOff>
          <xdr:row>273</xdr:row>
          <xdr:rowOff>9525</xdr:rowOff>
        </xdr:to>
        <xdr:sp macro="" textlink="">
          <xdr:nvSpPr>
            <xdr:cNvPr id="1442" name="SpinButton47" hidden="1">
              <a:extLst>
                <a:ext uri="{63B3BB69-23CF-44E3-9099-C40C66FF867C}">
                  <a14:compatExt spid="_x0000_s1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272</xdr:row>
          <xdr:rowOff>9525</xdr:rowOff>
        </xdr:from>
        <xdr:to>
          <xdr:col>7</xdr:col>
          <xdr:colOff>9525</xdr:colOff>
          <xdr:row>273</xdr:row>
          <xdr:rowOff>19050</xdr:rowOff>
        </xdr:to>
        <xdr:sp macro="" textlink="">
          <xdr:nvSpPr>
            <xdr:cNvPr id="1443" name="SpinButton48" hidden="1">
              <a:extLst>
                <a:ext uri="{63B3BB69-23CF-44E3-9099-C40C66FF867C}">
                  <a14:compatExt spid="_x0000_s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273</xdr:row>
          <xdr:rowOff>9525</xdr:rowOff>
        </xdr:from>
        <xdr:to>
          <xdr:col>7</xdr:col>
          <xdr:colOff>9525</xdr:colOff>
          <xdr:row>274</xdr:row>
          <xdr:rowOff>19050</xdr:rowOff>
        </xdr:to>
        <xdr:sp macro="" textlink="">
          <xdr:nvSpPr>
            <xdr:cNvPr id="1444" name="SpinButton49" hidden="1">
              <a:extLst>
                <a:ext uri="{63B3BB69-23CF-44E3-9099-C40C66FF867C}">
                  <a14:compatExt spid="_x0000_s1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274</xdr:row>
          <xdr:rowOff>9525</xdr:rowOff>
        </xdr:from>
        <xdr:to>
          <xdr:col>7</xdr:col>
          <xdr:colOff>9525</xdr:colOff>
          <xdr:row>275</xdr:row>
          <xdr:rowOff>19050</xdr:rowOff>
        </xdr:to>
        <xdr:sp macro="" textlink="">
          <xdr:nvSpPr>
            <xdr:cNvPr id="1445" name="SpinButton50" hidden="1">
              <a:extLst>
                <a:ext uri="{63B3BB69-23CF-44E3-9099-C40C66FF867C}">
                  <a14:compatExt spid="_x0000_s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275</xdr:row>
          <xdr:rowOff>9525</xdr:rowOff>
        </xdr:from>
        <xdr:to>
          <xdr:col>7</xdr:col>
          <xdr:colOff>9525</xdr:colOff>
          <xdr:row>276</xdr:row>
          <xdr:rowOff>19050</xdr:rowOff>
        </xdr:to>
        <xdr:sp macro="" textlink="">
          <xdr:nvSpPr>
            <xdr:cNvPr id="1446" name="SpinButton11" hidden="1">
              <a:extLst>
                <a:ext uri="{63B3BB69-23CF-44E3-9099-C40C66FF867C}">
                  <a14:compatExt spid="_x0000_s1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9525</xdr:rowOff>
        </xdr:from>
        <xdr:to>
          <xdr:col>1</xdr:col>
          <xdr:colOff>390525</xdr:colOff>
          <xdr:row>65</xdr:row>
          <xdr:rowOff>142875</xdr:rowOff>
        </xdr:to>
        <xdr:sp macro="" textlink="">
          <xdr:nvSpPr>
            <xdr:cNvPr id="1451" name="Drop Down 427" hidden="1">
              <a:extLst>
                <a:ext uri="{63B3BB69-23CF-44E3-9099-C40C66FF867C}">
                  <a14:compatExt spid="_x0000_s1451"/>
                </a:ext>
              </a:extLst>
            </xdr:cNvPr>
            <xdr:cNvSpPr/>
          </xdr:nvSpPr>
          <xdr:spPr>
            <a:xfrm>
              <a:off x="0" y="0"/>
              <a:ext cx="0" cy="0"/>
            </a:xfrm>
            <a:prstGeom prst="rect">
              <a:avLst/>
            </a:prstGeom>
          </xdr:spPr>
        </xdr:sp>
        <xdr:clientData/>
      </xdr:twoCellAnchor>
    </mc:Choice>
    <mc:Fallback/>
  </mc:AlternateContent>
  <xdr:twoCellAnchor>
    <xdr:from>
      <xdr:col>1</xdr:col>
      <xdr:colOff>447676</xdr:colOff>
      <xdr:row>63</xdr:row>
      <xdr:rowOff>47625</xdr:rowOff>
    </xdr:from>
    <xdr:to>
      <xdr:col>2</xdr:col>
      <xdr:colOff>495301</xdr:colOff>
      <xdr:row>65</xdr:row>
      <xdr:rowOff>142875</xdr:rowOff>
    </xdr:to>
    <xdr:sp macro="" textlink="">
      <xdr:nvSpPr>
        <xdr:cNvPr id="3" name="Pfeil nach links 2"/>
        <xdr:cNvSpPr/>
      </xdr:nvSpPr>
      <xdr:spPr>
        <a:xfrm>
          <a:off x="1238251" y="11287125"/>
          <a:ext cx="838200" cy="43815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image" Target="../media/image4.emf"/><Relationship Id="rId50" Type="http://schemas.openxmlformats.org/officeDocument/2006/relationships/control" Target="../activeX/activeX43.xml"/><Relationship Id="rId55" Type="http://schemas.openxmlformats.org/officeDocument/2006/relationships/control" Target="../activeX/activeX48.xml"/><Relationship Id="rId63" Type="http://schemas.openxmlformats.org/officeDocument/2006/relationships/control" Target="../activeX/activeX56.xml"/><Relationship Id="rId68" Type="http://schemas.openxmlformats.org/officeDocument/2006/relationships/control" Target="../activeX/activeX61.xml"/><Relationship Id="rId76" Type="http://schemas.openxmlformats.org/officeDocument/2006/relationships/ctrlProp" Target="../ctrlProps/ctrlProp1.xml"/><Relationship Id="rId84" Type="http://schemas.openxmlformats.org/officeDocument/2006/relationships/ctrlProp" Target="../ctrlProps/ctrlProp9.xml"/><Relationship Id="rId7" Type="http://schemas.openxmlformats.org/officeDocument/2006/relationships/control" Target="../activeX/activeX3.xml"/><Relationship Id="rId71" Type="http://schemas.openxmlformats.org/officeDocument/2006/relationships/control" Target="../activeX/activeX64.xml"/><Relationship Id="rId2" Type="http://schemas.openxmlformats.org/officeDocument/2006/relationships/drawing" Target="../drawings/drawing1.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3" Type="http://schemas.openxmlformats.org/officeDocument/2006/relationships/control" Target="../activeX/activeX46.xml"/><Relationship Id="rId58" Type="http://schemas.openxmlformats.org/officeDocument/2006/relationships/control" Target="../activeX/activeX51.xml"/><Relationship Id="rId66" Type="http://schemas.openxmlformats.org/officeDocument/2006/relationships/control" Target="../activeX/activeX59.xml"/><Relationship Id="rId74" Type="http://schemas.openxmlformats.org/officeDocument/2006/relationships/control" Target="../activeX/activeX67.xml"/><Relationship Id="rId79" Type="http://schemas.openxmlformats.org/officeDocument/2006/relationships/ctrlProp" Target="../ctrlProps/ctrlProp4.xml"/><Relationship Id="rId87" Type="http://schemas.openxmlformats.org/officeDocument/2006/relationships/ctrlProp" Target="../ctrlProps/ctrlProp12.xml"/><Relationship Id="rId5" Type="http://schemas.openxmlformats.org/officeDocument/2006/relationships/image" Target="../media/image1.emf"/><Relationship Id="rId61" Type="http://schemas.openxmlformats.org/officeDocument/2006/relationships/control" Target="../activeX/activeX54.xml"/><Relationship Id="rId82" Type="http://schemas.openxmlformats.org/officeDocument/2006/relationships/ctrlProp" Target="../ctrlProps/ctrlProp7.xml"/><Relationship Id="rId19" Type="http://schemas.openxmlformats.org/officeDocument/2006/relationships/control" Target="../activeX/activeX13.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1.xml"/><Relationship Id="rId56" Type="http://schemas.openxmlformats.org/officeDocument/2006/relationships/control" Target="../activeX/activeX49.xml"/><Relationship Id="rId64" Type="http://schemas.openxmlformats.org/officeDocument/2006/relationships/control" Target="../activeX/activeX57.xml"/><Relationship Id="rId69" Type="http://schemas.openxmlformats.org/officeDocument/2006/relationships/control" Target="../activeX/activeX62.xml"/><Relationship Id="rId77" Type="http://schemas.openxmlformats.org/officeDocument/2006/relationships/ctrlProp" Target="../ctrlProps/ctrlProp2.xml"/><Relationship Id="rId8" Type="http://schemas.openxmlformats.org/officeDocument/2006/relationships/control" Target="../activeX/activeX4.xml"/><Relationship Id="rId51" Type="http://schemas.openxmlformats.org/officeDocument/2006/relationships/control" Target="../activeX/activeX44.xml"/><Relationship Id="rId72" Type="http://schemas.openxmlformats.org/officeDocument/2006/relationships/control" Target="../activeX/activeX65.xml"/><Relationship Id="rId80" Type="http://schemas.openxmlformats.org/officeDocument/2006/relationships/ctrlProp" Target="../ctrlProps/ctrlProp5.xml"/><Relationship Id="rId85" Type="http://schemas.openxmlformats.org/officeDocument/2006/relationships/ctrlProp" Target="../ctrlProps/ctrlProp10.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image" Target="../media/image3.emf"/><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59" Type="http://schemas.openxmlformats.org/officeDocument/2006/relationships/control" Target="../activeX/activeX52.xml"/><Relationship Id="rId67" Type="http://schemas.openxmlformats.org/officeDocument/2006/relationships/control" Target="../activeX/activeX60.xml"/><Relationship Id="rId20" Type="http://schemas.openxmlformats.org/officeDocument/2006/relationships/control" Target="../activeX/activeX14.xml"/><Relationship Id="rId41" Type="http://schemas.openxmlformats.org/officeDocument/2006/relationships/control" Target="../activeX/activeX35.xml"/><Relationship Id="rId54" Type="http://schemas.openxmlformats.org/officeDocument/2006/relationships/control" Target="../activeX/activeX47.xml"/><Relationship Id="rId62" Type="http://schemas.openxmlformats.org/officeDocument/2006/relationships/control" Target="../activeX/activeX55.xml"/><Relationship Id="rId70" Type="http://schemas.openxmlformats.org/officeDocument/2006/relationships/control" Target="../activeX/activeX63.xml"/><Relationship Id="rId75" Type="http://schemas.openxmlformats.org/officeDocument/2006/relationships/control" Target="../activeX/activeX68.xml"/><Relationship Id="rId83" Type="http://schemas.openxmlformats.org/officeDocument/2006/relationships/ctrlProp" Target="../ctrlProps/ctrlProp8.xml"/><Relationship Id="rId88"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2.xml"/><Relationship Id="rId57" Type="http://schemas.openxmlformats.org/officeDocument/2006/relationships/control" Target="../activeX/activeX50.xml"/><Relationship Id="rId10" Type="http://schemas.openxmlformats.org/officeDocument/2006/relationships/image" Target="../media/image2.emf"/><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control" Target="../activeX/activeX45.xml"/><Relationship Id="rId60" Type="http://schemas.openxmlformats.org/officeDocument/2006/relationships/control" Target="../activeX/activeX53.xml"/><Relationship Id="rId65" Type="http://schemas.openxmlformats.org/officeDocument/2006/relationships/control" Target="../activeX/activeX58.xml"/><Relationship Id="rId73" Type="http://schemas.openxmlformats.org/officeDocument/2006/relationships/control" Target="../activeX/activeX66.xml"/><Relationship Id="rId78" Type="http://schemas.openxmlformats.org/officeDocument/2006/relationships/ctrlProp" Target="../ctrlProps/ctrlProp3.xml"/><Relationship Id="rId81" Type="http://schemas.openxmlformats.org/officeDocument/2006/relationships/ctrlProp" Target="../ctrlProps/ctrlProp6.xml"/><Relationship Id="rId86"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8:O297"/>
  <sheetViews>
    <sheetView tabSelected="1" view="pageLayout" topLeftCell="A37" zoomScaleNormal="100" workbookViewId="0">
      <selection activeCell="C72" sqref="C72"/>
    </sheetView>
  </sheetViews>
  <sheetFormatPr baseColWidth="10" defaultColWidth="11.28515625" defaultRowHeight="12.75" x14ac:dyDescent="0.2"/>
  <cols>
    <col min="2" max="2" width="11.28515625" customWidth="1"/>
    <col min="3" max="3" width="8.140625" customWidth="1"/>
    <col min="6" max="6" width="23.5703125" customWidth="1"/>
    <col min="7" max="7" width="4.7109375" customWidth="1"/>
    <col min="8" max="8" width="7.28515625" customWidth="1"/>
  </cols>
  <sheetData>
    <row r="8" spans="1:8" x14ac:dyDescent="0.2">
      <c r="A8" s="411" t="s">
        <v>94</v>
      </c>
      <c r="B8" s="411"/>
      <c r="C8" s="411"/>
      <c r="D8" s="411"/>
      <c r="E8" s="411"/>
      <c r="F8" s="411"/>
      <c r="G8" s="411"/>
      <c r="H8" s="411"/>
    </row>
    <row r="9" spans="1:8" ht="14.1" customHeight="1" x14ac:dyDescent="0.2">
      <c r="A9" s="411"/>
      <c r="B9" s="411"/>
      <c r="C9" s="411"/>
      <c r="D9" s="411"/>
      <c r="E9" s="411"/>
      <c r="F9" s="411"/>
      <c r="G9" s="411"/>
      <c r="H9" s="411"/>
    </row>
    <row r="10" spans="1:8" ht="13.9" customHeight="1" x14ac:dyDescent="0.2">
      <c r="A10" s="412"/>
      <c r="B10" s="412"/>
      <c r="C10" s="412"/>
      <c r="D10" s="412"/>
      <c r="E10" s="412"/>
      <c r="F10" s="412"/>
      <c r="G10" s="412"/>
      <c r="H10" s="412"/>
    </row>
    <row r="11" spans="1:8" x14ac:dyDescent="0.2">
      <c r="A11" s="440" t="s">
        <v>55</v>
      </c>
      <c r="B11" s="441"/>
      <c r="C11" s="441"/>
      <c r="D11" s="441"/>
      <c r="E11" s="441"/>
      <c r="F11" s="441"/>
      <c r="G11" s="441"/>
      <c r="H11" s="442"/>
    </row>
    <row r="12" spans="1:8" x14ac:dyDescent="0.2">
      <c r="A12" s="443"/>
      <c r="B12" s="444"/>
      <c r="C12" s="444"/>
      <c r="D12" s="444"/>
      <c r="E12" s="444"/>
      <c r="F12" s="444"/>
      <c r="G12" s="444"/>
      <c r="H12" s="445"/>
    </row>
    <row r="13" spans="1:8" x14ac:dyDescent="0.2">
      <c r="A13" s="39"/>
      <c r="B13" s="39"/>
      <c r="C13" s="39"/>
      <c r="D13" s="39"/>
      <c r="E13" s="39"/>
      <c r="F13" s="39"/>
      <c r="G13" s="39"/>
      <c r="H13" s="39"/>
    </row>
    <row r="14" spans="1:8" ht="13.5" thickBot="1" x14ac:dyDescent="0.25">
      <c r="A14" s="249"/>
      <c r="B14" s="249"/>
      <c r="C14" s="249"/>
      <c r="D14" s="249"/>
      <c r="E14" s="249"/>
      <c r="F14" s="249"/>
      <c r="G14" s="249"/>
      <c r="H14" s="249"/>
    </row>
    <row r="15" spans="1:8" ht="15.75" x14ac:dyDescent="0.25">
      <c r="A15" s="37" t="s">
        <v>40</v>
      </c>
      <c r="B15" s="39"/>
      <c r="C15" s="39"/>
      <c r="D15" s="39"/>
      <c r="E15" s="39"/>
      <c r="F15" s="39"/>
      <c r="G15" s="39"/>
      <c r="H15" s="39"/>
    </row>
    <row r="16" spans="1:8" ht="15.75" x14ac:dyDescent="0.25">
      <c r="A16" s="101" t="s">
        <v>47</v>
      </c>
      <c r="B16" s="102"/>
      <c r="C16" s="100"/>
      <c r="D16" s="105" t="b">
        <v>0</v>
      </c>
      <c r="E16" s="73"/>
      <c r="F16" s="72"/>
      <c r="G16" s="72"/>
      <c r="H16" s="74"/>
    </row>
    <row r="17" spans="1:8" ht="15.75" x14ac:dyDescent="0.25">
      <c r="A17" s="90" t="s">
        <v>48</v>
      </c>
      <c r="B17" s="77"/>
      <c r="C17" s="97"/>
      <c r="D17" s="106" t="b">
        <v>0</v>
      </c>
      <c r="E17" s="76"/>
      <c r="F17" s="75"/>
      <c r="G17" s="75"/>
      <c r="H17" s="77"/>
    </row>
    <row r="18" spans="1:8" ht="15.75" x14ac:dyDescent="0.25">
      <c r="A18" s="78"/>
      <c r="B18" s="56"/>
      <c r="C18" s="56"/>
      <c r="D18" s="56"/>
      <c r="E18" s="79"/>
      <c r="F18" s="56"/>
      <c r="G18" s="56"/>
      <c r="H18" s="72"/>
    </row>
    <row r="19" spans="1:8" ht="15.75" x14ac:dyDescent="0.25">
      <c r="A19" s="37" t="s">
        <v>49</v>
      </c>
      <c r="B19" s="39"/>
      <c r="C19" s="39"/>
      <c r="D19" s="39"/>
      <c r="E19" s="39"/>
      <c r="F19" s="39"/>
      <c r="G19" s="39"/>
      <c r="H19" s="75"/>
    </row>
    <row r="20" spans="1:8" ht="15" x14ac:dyDescent="0.25">
      <c r="A20" s="452" t="s">
        <v>50</v>
      </c>
      <c r="B20" s="453"/>
      <c r="C20" s="454"/>
      <c r="D20" s="454"/>
      <c r="E20" s="454"/>
      <c r="F20" s="454"/>
      <c r="G20" s="454"/>
      <c r="H20" s="74"/>
    </row>
    <row r="21" spans="1:8" ht="15" x14ac:dyDescent="0.25">
      <c r="A21" s="66" t="s">
        <v>51</v>
      </c>
      <c r="B21" s="65"/>
      <c r="C21" s="80"/>
      <c r="D21" s="80"/>
      <c r="E21" s="80"/>
      <c r="F21" s="80"/>
      <c r="G21" s="80"/>
      <c r="H21" s="81"/>
    </row>
    <row r="22" spans="1:8" ht="15" x14ac:dyDescent="0.25">
      <c r="A22" s="66" t="s">
        <v>33</v>
      </c>
      <c r="B22" s="65"/>
      <c r="C22" s="80"/>
      <c r="D22" s="80"/>
      <c r="E22" s="80"/>
      <c r="F22" s="80"/>
      <c r="G22" s="80"/>
      <c r="H22" s="81"/>
    </row>
    <row r="23" spans="1:8" ht="15" x14ac:dyDescent="0.25">
      <c r="A23" s="67"/>
      <c r="B23" s="62"/>
      <c r="C23" s="82"/>
      <c r="D23" s="82"/>
      <c r="E23" s="82"/>
      <c r="F23" s="82"/>
      <c r="G23" s="82"/>
      <c r="H23" s="56"/>
    </row>
    <row r="24" spans="1:8" ht="15" x14ac:dyDescent="0.25">
      <c r="A24" s="455" t="s">
        <v>34</v>
      </c>
      <c r="B24" s="456"/>
      <c r="C24" s="457"/>
      <c r="D24" s="457"/>
      <c r="E24" s="457"/>
      <c r="F24" s="457"/>
      <c r="G24" s="457"/>
      <c r="H24" s="77"/>
    </row>
    <row r="25" spans="1:8" ht="15" x14ac:dyDescent="0.25">
      <c r="A25" s="65"/>
      <c r="B25" s="65"/>
      <c r="C25" s="80"/>
      <c r="D25" s="80"/>
      <c r="E25" s="80"/>
      <c r="F25" s="80"/>
      <c r="G25" s="80"/>
      <c r="H25" s="72"/>
    </row>
    <row r="26" spans="1:8" ht="15.75" x14ac:dyDescent="0.25">
      <c r="A26" s="88" t="s">
        <v>41</v>
      </c>
      <c r="B26" s="63"/>
      <c r="C26" s="83"/>
      <c r="D26" s="83"/>
      <c r="E26" s="83"/>
      <c r="F26" s="83"/>
      <c r="G26" s="83"/>
      <c r="H26" s="39"/>
    </row>
    <row r="27" spans="1:8" ht="15" x14ac:dyDescent="0.25">
      <c r="A27" s="68" t="s">
        <v>46</v>
      </c>
      <c r="B27" s="69"/>
      <c r="C27" s="84"/>
      <c r="D27" s="84"/>
      <c r="E27" s="84"/>
      <c r="F27" s="84"/>
      <c r="G27" s="84"/>
      <c r="H27" s="74"/>
    </row>
    <row r="28" spans="1:8" ht="15" x14ac:dyDescent="0.25">
      <c r="A28" s="66"/>
      <c r="B28" s="65"/>
      <c r="C28" s="80"/>
      <c r="D28" s="80"/>
      <c r="E28" s="80"/>
      <c r="F28" s="80"/>
      <c r="G28" s="80"/>
      <c r="H28" s="81"/>
    </row>
    <row r="29" spans="1:8" ht="15" x14ac:dyDescent="0.25">
      <c r="A29" s="70" t="s">
        <v>35</v>
      </c>
      <c r="B29" s="71"/>
      <c r="C29" s="85"/>
      <c r="D29" s="85"/>
      <c r="E29" s="85"/>
      <c r="F29" s="85"/>
      <c r="G29" s="85"/>
      <c r="H29" s="77"/>
    </row>
    <row r="30" spans="1:8" ht="15" x14ac:dyDescent="0.25">
      <c r="A30" s="63"/>
      <c r="B30" s="63"/>
      <c r="C30" s="83"/>
      <c r="D30" s="83"/>
      <c r="E30" s="83"/>
      <c r="F30" s="83"/>
      <c r="G30" s="83"/>
      <c r="H30" s="39"/>
    </row>
    <row r="31" spans="1:8" ht="15.75" x14ac:dyDescent="0.25">
      <c r="A31" s="37" t="s">
        <v>52</v>
      </c>
      <c r="B31" s="55"/>
      <c r="G31" s="86"/>
      <c r="H31" s="39"/>
    </row>
    <row r="32" spans="1:8" ht="15.75" x14ac:dyDescent="0.25">
      <c r="A32" s="99" t="s">
        <v>36</v>
      </c>
      <c r="B32" s="49"/>
      <c r="C32" s="100"/>
      <c r="D32" s="107" t="b">
        <v>0</v>
      </c>
      <c r="E32" s="93" t="str">
        <f>IF(D32=TRUE,"Delivery by air","")</f>
        <v/>
      </c>
      <c r="F32" s="91"/>
      <c r="G32" s="91"/>
      <c r="H32" s="74"/>
    </row>
    <row r="33" spans="1:8" ht="15.75" x14ac:dyDescent="0.25">
      <c r="A33" s="99" t="s">
        <v>37</v>
      </c>
      <c r="B33" s="49"/>
      <c r="C33" s="100"/>
      <c r="D33" s="108" t="b">
        <v>0</v>
      </c>
      <c r="E33" s="94" t="str">
        <f>IF(D33=TRUE,"Delivery on sea","")</f>
        <v/>
      </c>
      <c r="F33" s="82"/>
      <c r="G33" s="82"/>
      <c r="H33" s="81"/>
    </row>
    <row r="34" spans="1:8" ht="15.75" x14ac:dyDescent="0.25">
      <c r="A34" s="99" t="s">
        <v>38</v>
      </c>
      <c r="B34" s="49"/>
      <c r="C34" s="100"/>
      <c r="D34" s="108" t="b">
        <v>0</v>
      </c>
      <c r="E34" s="94" t="str">
        <f>IF(D34=TRUE,"Delivery on road","")</f>
        <v/>
      </c>
      <c r="F34" s="82"/>
      <c r="G34" s="82"/>
      <c r="H34" s="81"/>
    </row>
    <row r="35" spans="1:8" ht="15.75" x14ac:dyDescent="0.25">
      <c r="A35" s="96" t="s">
        <v>39</v>
      </c>
      <c r="B35" s="98"/>
      <c r="C35" s="97"/>
      <c r="D35" s="109" t="b">
        <v>0</v>
      </c>
      <c r="E35" s="95" t="str">
        <f>IF(D35=TRUE,"I organize the transport for myself","")</f>
        <v/>
      </c>
      <c r="F35" s="92"/>
      <c r="G35" s="92"/>
      <c r="H35" s="77"/>
    </row>
    <row r="36" spans="1:8" ht="15.75" x14ac:dyDescent="0.25">
      <c r="A36" s="89"/>
      <c r="B36" s="55"/>
      <c r="C36" s="86"/>
      <c r="D36" s="86"/>
      <c r="E36" s="86"/>
      <c r="F36" s="86"/>
      <c r="G36" s="86"/>
      <c r="H36" s="39"/>
    </row>
    <row r="37" spans="1:8" ht="15" x14ac:dyDescent="0.25">
      <c r="A37" s="64"/>
      <c r="B37" s="55"/>
      <c r="C37" s="86"/>
      <c r="D37" s="86"/>
      <c r="E37" s="86"/>
      <c r="F37" s="86"/>
      <c r="G37" s="86"/>
      <c r="H37" s="39"/>
    </row>
    <row r="38" spans="1:8" ht="15" x14ac:dyDescent="0.25">
      <c r="A38" s="63" t="str">
        <f>IF(D35=TRUE,"Wished pick-up date","Wished delivery date")</f>
        <v>Wished delivery date</v>
      </c>
      <c r="B38" s="63"/>
      <c r="C38" s="83"/>
      <c r="D38" s="83"/>
      <c r="E38" s="83"/>
      <c r="F38" s="83"/>
      <c r="G38" s="83"/>
      <c r="H38" s="56"/>
    </row>
    <row r="39" spans="1:8" x14ac:dyDescent="0.2">
      <c r="A39" s="39"/>
      <c r="B39" s="39"/>
      <c r="C39" s="39"/>
      <c r="D39" s="39"/>
      <c r="E39" s="39"/>
      <c r="F39" s="39"/>
      <c r="G39" s="39"/>
      <c r="H39" s="56"/>
    </row>
    <row r="40" spans="1:8" ht="15.75" x14ac:dyDescent="0.25">
      <c r="A40" s="37" t="s">
        <v>53</v>
      </c>
      <c r="B40" s="39"/>
      <c r="C40" s="39"/>
      <c r="D40" s="39"/>
      <c r="E40" s="39"/>
      <c r="F40" s="39"/>
      <c r="G40" s="39"/>
      <c r="H40" s="56"/>
    </row>
    <row r="41" spans="1:8" x14ac:dyDescent="0.2">
      <c r="A41" s="39"/>
      <c r="B41" s="39"/>
      <c r="C41" s="39"/>
      <c r="D41" s="39"/>
      <c r="E41" s="39"/>
      <c r="F41" s="39"/>
      <c r="G41" s="39"/>
      <c r="H41" s="56"/>
    </row>
    <row r="42" spans="1:8" ht="15.75" x14ac:dyDescent="0.25">
      <c r="A42" s="37" t="s">
        <v>57</v>
      </c>
      <c r="B42" s="39"/>
      <c r="C42" s="39"/>
      <c r="D42" s="39"/>
      <c r="E42" s="39"/>
      <c r="F42" s="39"/>
      <c r="G42" s="39"/>
      <c r="H42" s="56"/>
    </row>
    <row r="43" spans="1:8" x14ac:dyDescent="0.2">
      <c r="A43" s="39"/>
      <c r="B43" s="39"/>
      <c r="C43" s="39"/>
      <c r="D43" s="39"/>
      <c r="E43" s="39"/>
      <c r="F43" s="39"/>
      <c r="G43" s="39"/>
      <c r="H43" s="56"/>
    </row>
    <row r="44" spans="1:8" x14ac:dyDescent="0.2">
      <c r="A44" s="39"/>
      <c r="B44" s="39"/>
      <c r="C44" s="39"/>
      <c r="D44" s="39"/>
      <c r="E44" s="39"/>
      <c r="F44" s="39"/>
      <c r="G44" s="39"/>
      <c r="H44" s="56"/>
    </row>
    <row r="45" spans="1:8" x14ac:dyDescent="0.2">
      <c r="A45" s="39"/>
      <c r="B45" s="39"/>
      <c r="C45" s="39"/>
      <c r="D45" s="39"/>
      <c r="E45" s="39"/>
      <c r="F45" s="39"/>
      <c r="G45" s="39"/>
      <c r="H45" s="56"/>
    </row>
    <row r="46" spans="1:8" x14ac:dyDescent="0.2">
      <c r="A46" s="39"/>
      <c r="B46" s="39"/>
      <c r="C46" s="39"/>
      <c r="D46" s="39"/>
      <c r="E46" s="39"/>
      <c r="F46" s="39"/>
      <c r="G46" s="39"/>
      <c r="H46" s="56"/>
    </row>
    <row r="47" spans="1:8" x14ac:dyDescent="0.2">
      <c r="A47" s="39"/>
      <c r="B47" s="39"/>
      <c r="C47" s="39"/>
      <c r="D47" s="39"/>
      <c r="E47" s="39"/>
      <c r="F47" s="39"/>
      <c r="G47" s="39"/>
      <c r="H47" s="56"/>
    </row>
    <row r="48" spans="1:8" x14ac:dyDescent="0.2">
      <c r="A48" s="39"/>
      <c r="B48" s="39"/>
      <c r="C48" s="39"/>
      <c r="D48" s="39"/>
      <c r="E48" s="39"/>
      <c r="F48" s="39"/>
      <c r="G48" s="39"/>
      <c r="H48" s="56"/>
    </row>
    <row r="49" spans="1:8" x14ac:dyDescent="0.2">
      <c r="A49" s="39"/>
      <c r="B49" s="39"/>
      <c r="C49" s="39"/>
      <c r="D49" s="39"/>
      <c r="E49" s="39"/>
      <c r="F49" s="39"/>
      <c r="G49" s="39"/>
      <c r="H49" s="56"/>
    </row>
    <row r="50" spans="1:8" x14ac:dyDescent="0.2">
      <c r="A50" s="39"/>
      <c r="B50" s="39"/>
      <c r="C50" s="39"/>
      <c r="D50" s="39"/>
      <c r="E50" s="39"/>
      <c r="F50" s="39"/>
      <c r="G50" s="39"/>
      <c r="H50" s="56"/>
    </row>
    <row r="51" spans="1:8" ht="15" x14ac:dyDescent="0.25">
      <c r="A51" s="63" t="s">
        <v>54</v>
      </c>
      <c r="B51" s="63"/>
      <c r="C51" s="87"/>
      <c r="D51" s="87"/>
      <c r="E51" s="87"/>
      <c r="F51" s="87"/>
      <c r="G51" s="87"/>
      <c r="H51" s="56"/>
    </row>
    <row r="52" spans="1:8" x14ac:dyDescent="0.2">
      <c r="A52" s="39"/>
      <c r="B52" s="39"/>
      <c r="C52" s="39"/>
      <c r="D52" s="39"/>
      <c r="E52" s="39"/>
      <c r="F52" s="39"/>
      <c r="G52" s="39"/>
      <c r="H52" s="39"/>
    </row>
    <row r="53" spans="1:8" ht="15" x14ac:dyDescent="0.25">
      <c r="A53" s="63" t="s">
        <v>32</v>
      </c>
      <c r="B53" s="63"/>
      <c r="C53" s="56"/>
      <c r="D53" s="56"/>
      <c r="E53" s="56"/>
      <c r="F53" s="56"/>
      <c r="G53" s="56"/>
      <c r="H53" s="56"/>
    </row>
    <row r="54" spans="1:8" ht="13.5" thickBot="1" x14ac:dyDescent="0.25">
      <c r="A54" s="51"/>
      <c r="B54" s="51"/>
      <c r="C54" s="51"/>
      <c r="D54" s="51"/>
      <c r="E54" s="51"/>
      <c r="F54" s="51"/>
      <c r="G54" s="51"/>
      <c r="H54" s="51"/>
    </row>
    <row r="56" spans="1:8" x14ac:dyDescent="0.2">
      <c r="A56" s="411" t="s">
        <v>93</v>
      </c>
      <c r="B56" s="411"/>
      <c r="C56" s="411"/>
      <c r="D56" s="411"/>
      <c r="E56" s="411"/>
      <c r="F56" s="411"/>
      <c r="G56" s="411"/>
      <c r="H56" s="411"/>
    </row>
    <row r="57" spans="1:8" ht="14.1" customHeight="1" x14ac:dyDescent="0.2">
      <c r="A57" s="411"/>
      <c r="B57" s="411"/>
      <c r="C57" s="411"/>
      <c r="D57" s="411"/>
      <c r="E57" s="411"/>
      <c r="F57" s="411"/>
      <c r="G57" s="411"/>
      <c r="H57" s="411"/>
    </row>
    <row r="58" spans="1:8" ht="14.1" customHeight="1" x14ac:dyDescent="0.2">
      <c r="A58" s="412"/>
      <c r="B58" s="412"/>
      <c r="C58" s="412"/>
      <c r="D58" s="412"/>
      <c r="E58" s="412"/>
      <c r="F58" s="412"/>
      <c r="G58" s="412"/>
      <c r="H58" s="412"/>
    </row>
    <row r="59" spans="1:8" ht="14.1" customHeight="1" x14ac:dyDescent="0.2">
      <c r="A59" s="446" t="s">
        <v>133</v>
      </c>
      <c r="B59" s="447"/>
      <c r="C59" s="447"/>
      <c r="D59" s="447"/>
      <c r="E59" s="447"/>
      <c r="F59" s="447"/>
      <c r="G59" s="447"/>
      <c r="H59" s="448"/>
    </row>
    <row r="60" spans="1:8" ht="14.1" customHeight="1" x14ac:dyDescent="0.2">
      <c r="A60" s="449"/>
      <c r="B60" s="450"/>
      <c r="C60" s="450"/>
      <c r="D60" s="450"/>
      <c r="E60" s="450"/>
      <c r="F60" s="450"/>
      <c r="G60" s="450"/>
      <c r="H60" s="451"/>
    </row>
    <row r="61" spans="1:8" ht="14.1" customHeight="1" x14ac:dyDescent="0.2">
      <c r="A61" s="449"/>
      <c r="B61" s="450"/>
      <c r="C61" s="450"/>
      <c r="D61" s="450"/>
      <c r="E61" s="450"/>
      <c r="F61" s="450"/>
      <c r="G61" s="450"/>
      <c r="H61" s="451"/>
    </row>
    <row r="62" spans="1:8" ht="14.1" customHeight="1" x14ac:dyDescent="0.2">
      <c r="A62" s="449"/>
      <c r="B62" s="450"/>
      <c r="C62" s="450"/>
      <c r="D62" s="450"/>
      <c r="E62" s="450"/>
      <c r="F62" s="450"/>
      <c r="G62" s="450"/>
      <c r="H62" s="451"/>
    </row>
    <row r="63" spans="1:8" ht="14.1" customHeight="1" x14ac:dyDescent="0.2">
      <c r="A63" s="402" t="s">
        <v>134</v>
      </c>
      <c r="B63" s="401"/>
      <c r="C63" s="402"/>
      <c r="D63" s="401"/>
      <c r="E63" s="401"/>
      <c r="F63" s="401"/>
      <c r="G63" s="401"/>
      <c r="H63" s="401"/>
    </row>
    <row r="64" spans="1:8" ht="14.1" customHeight="1" x14ac:dyDescent="0.2">
      <c r="A64" s="398"/>
      <c r="B64" s="399"/>
      <c r="C64" s="403">
        <v>1</v>
      </c>
      <c r="D64" s="400" t="str">
        <f>IF(C64=2,157.273,"")</f>
        <v/>
      </c>
      <c r="E64" s="400" t="str">
        <f>IF(C64=5,157.276,"")</f>
        <v/>
      </c>
      <c r="F64" s="400" t="str">
        <f>IF(C64=8,157.279,"")</f>
        <v/>
      </c>
      <c r="G64" s="399"/>
      <c r="H64" s="399"/>
    </row>
    <row r="65" spans="1:8" ht="14.1" customHeight="1" x14ac:dyDescent="0.2">
      <c r="A65" s="383"/>
      <c r="B65" s="384"/>
      <c r="C65" s="383"/>
      <c r="D65" s="397" t="str">
        <f>IF(C64=3,157.274,"")</f>
        <v/>
      </c>
      <c r="E65" s="397" t="str">
        <f>IF(C64=6,157.277,"")</f>
        <v/>
      </c>
      <c r="F65" s="397" t="str">
        <f>IF(C64=9,"157.280","")</f>
        <v/>
      </c>
      <c r="G65" s="384"/>
      <c r="H65" s="384"/>
    </row>
    <row r="66" spans="1:8" ht="14.1" customHeight="1" x14ac:dyDescent="0.2">
      <c r="A66" s="385"/>
      <c r="B66" s="386"/>
      <c r="C66" s="385"/>
      <c r="D66" s="396" t="str">
        <f>IF(C64=4,157.275,"")</f>
        <v/>
      </c>
      <c r="E66" s="396" t="str">
        <f>IF(C64=7,157.278,"")</f>
        <v/>
      </c>
      <c r="F66" s="396"/>
      <c r="G66" s="386"/>
      <c r="H66" s="386"/>
    </row>
    <row r="67" spans="1:8" ht="14.1" customHeight="1" x14ac:dyDescent="0.2">
      <c r="A67" s="389"/>
      <c r="B67" s="390"/>
      <c r="C67" s="389"/>
      <c r="D67" s="391"/>
      <c r="E67" s="391"/>
      <c r="F67" s="391"/>
      <c r="G67" s="390"/>
      <c r="H67" s="390"/>
    </row>
    <row r="68" spans="1:8" ht="16.350000000000001" customHeight="1" thickBot="1" x14ac:dyDescent="0.35">
      <c r="A68" s="44" t="s">
        <v>0</v>
      </c>
      <c r="B68" s="2"/>
      <c r="C68" s="2"/>
      <c r="D68" s="2"/>
      <c r="E68" s="3"/>
      <c r="F68" s="3"/>
      <c r="G68" s="3"/>
      <c r="H68" s="3"/>
    </row>
    <row r="69" spans="1:8" ht="14.85" customHeight="1" thickBot="1" x14ac:dyDescent="0.3">
      <c r="A69" s="429" t="s">
        <v>1</v>
      </c>
      <c r="B69" s="430"/>
      <c r="C69" s="138" t="s">
        <v>2</v>
      </c>
      <c r="D69" s="437" t="s">
        <v>3</v>
      </c>
      <c r="E69" s="438"/>
      <c r="F69" s="439"/>
      <c r="G69" s="60"/>
      <c r="H69" s="126" t="s">
        <v>13</v>
      </c>
    </row>
    <row r="70" spans="1:8" ht="14.45" customHeight="1" x14ac:dyDescent="0.2">
      <c r="A70" s="45"/>
      <c r="B70" s="5"/>
      <c r="C70" s="295" t="str">
        <f>IF(H72=TRUE,155.555,"")</f>
        <v/>
      </c>
      <c r="D70" s="47" t="s">
        <v>14</v>
      </c>
      <c r="E70" s="48"/>
      <c r="F70" s="61" t="s">
        <v>17</v>
      </c>
      <c r="G70" s="257"/>
      <c r="H70" s="435">
        <f>IF(OR(H72=TRUE,H73=TRUE),1,0)</f>
        <v>0</v>
      </c>
    </row>
    <row r="71" spans="1:8" ht="14.45" customHeight="1" thickBot="1" x14ac:dyDescent="0.25">
      <c r="A71" s="4"/>
      <c r="B71" s="5"/>
      <c r="C71" s="295" t="str">
        <f>IF(H73=TRUE,155.555,"")</f>
        <v/>
      </c>
      <c r="D71" s="6"/>
      <c r="E71" s="6"/>
      <c r="F71" s="46" t="s">
        <v>18</v>
      </c>
      <c r="G71" s="258"/>
      <c r="H71" s="436"/>
    </row>
    <row r="72" spans="1:8" ht="14.45" customHeight="1" x14ac:dyDescent="0.25">
      <c r="A72" s="4"/>
      <c r="B72" s="5"/>
      <c r="C72" s="38" t="b">
        <v>0</v>
      </c>
      <c r="D72" s="8" t="s">
        <v>4</v>
      </c>
      <c r="E72" s="6"/>
      <c r="G72" s="30"/>
      <c r="H72" s="127" t="b">
        <v>0</v>
      </c>
    </row>
    <row r="73" spans="1:8" ht="14.45" customHeight="1" x14ac:dyDescent="0.2">
      <c r="A73" s="4"/>
      <c r="B73" s="5"/>
      <c r="C73" s="256"/>
      <c r="D73" s="36"/>
      <c r="E73" s="40"/>
      <c r="F73" s="41"/>
      <c r="G73" s="31"/>
      <c r="H73" s="128" t="b">
        <v>0</v>
      </c>
    </row>
    <row r="74" spans="1:8" ht="14.45" customHeight="1" x14ac:dyDescent="0.25">
      <c r="A74" s="4"/>
      <c r="B74" s="5"/>
      <c r="C74" s="254"/>
      <c r="D74" s="255" t="s">
        <v>15</v>
      </c>
      <c r="E74" s="6"/>
      <c r="F74" s="7"/>
      <c r="G74" s="111" t="e">
        <f>IF(#REF!=1,0,1)</f>
        <v>#REF!</v>
      </c>
      <c r="H74" s="129">
        <f>SUM(2*H70)</f>
        <v>0</v>
      </c>
    </row>
    <row r="75" spans="1:8" ht="14.45" customHeight="1" x14ac:dyDescent="0.25">
      <c r="A75" s="4"/>
      <c r="B75" s="5"/>
      <c r="C75" s="254"/>
      <c r="D75" s="255" t="s">
        <v>16</v>
      </c>
      <c r="E75" s="9"/>
      <c r="F75" s="9"/>
      <c r="G75" s="59"/>
      <c r="H75" s="129">
        <f>IF(OR(H72=TRUE,H73=TRUE),1,0)</f>
        <v>0</v>
      </c>
    </row>
    <row r="76" spans="1:8" ht="14.45" customHeight="1" x14ac:dyDescent="0.25">
      <c r="A76" s="4"/>
      <c r="B76" s="5"/>
      <c r="C76" s="253"/>
      <c r="D76" s="112" t="s">
        <v>58</v>
      </c>
      <c r="E76" s="9"/>
      <c r="F76" s="118" t="b">
        <v>0</v>
      </c>
      <c r="G76" s="59"/>
      <c r="H76" s="129">
        <f>IF(AND(F77=FALSE)*OR(H72=TRUE,H73=TRUE),1,0)</f>
        <v>0</v>
      </c>
    </row>
    <row r="77" spans="1:8" ht="14.45" customHeight="1" thickBot="1" x14ac:dyDescent="0.3">
      <c r="A77" s="11"/>
      <c r="B77" s="12"/>
      <c r="C77" s="35"/>
      <c r="D77" s="116" t="s">
        <v>59</v>
      </c>
      <c r="E77" s="117"/>
      <c r="F77" s="338" t="b">
        <v>0</v>
      </c>
      <c r="G77" s="337"/>
      <c r="H77" s="339">
        <f>IF(AND(F77=TRUE)*OR(H72=TRUE,H73=TRUE),1,0)</f>
        <v>0</v>
      </c>
    </row>
    <row r="78" spans="1:8" ht="14.45" customHeight="1" thickBot="1" x14ac:dyDescent="0.3">
      <c r="A78" s="4"/>
      <c r="B78" s="5"/>
      <c r="C78" s="121" t="str">
        <f>IF(H78=1,"155.777","")</f>
        <v/>
      </c>
      <c r="D78" s="13" t="s">
        <v>42</v>
      </c>
      <c r="E78" s="14"/>
      <c r="F78" s="15"/>
      <c r="G78" s="136"/>
      <c r="H78" s="135">
        <f>IF(AND(H81=TRUE,H70=1),1,0)</f>
        <v>0</v>
      </c>
    </row>
    <row r="79" spans="1:8" ht="14.45" customHeight="1" x14ac:dyDescent="0.3">
      <c r="A79" s="4"/>
      <c r="B79" s="5"/>
      <c r="C79" s="387" t="s">
        <v>135</v>
      </c>
      <c r="D79" s="382" t="s">
        <v>108</v>
      </c>
      <c r="E79" s="17"/>
      <c r="G79" s="120"/>
      <c r="H79" s="130"/>
    </row>
    <row r="80" spans="1:8" ht="14.45" customHeight="1" x14ac:dyDescent="0.25">
      <c r="A80" s="4"/>
      <c r="B80" s="10"/>
      <c r="C80" s="388" t="s">
        <v>125</v>
      </c>
      <c r="D80" s="1"/>
      <c r="E80" s="19"/>
      <c r="G80" s="30"/>
      <c r="H80" s="53"/>
    </row>
    <row r="81" spans="1:9" ht="14.45" customHeight="1" x14ac:dyDescent="0.25">
      <c r="A81" s="4"/>
      <c r="B81" s="5"/>
      <c r="C81" s="388" t="s">
        <v>128</v>
      </c>
      <c r="D81" s="19" t="s">
        <v>5</v>
      </c>
      <c r="E81" s="22"/>
      <c r="G81" s="30"/>
      <c r="H81" s="131" t="b">
        <v>0</v>
      </c>
      <c r="I81" s="1"/>
    </row>
    <row r="82" spans="1:9" ht="14.45" customHeight="1" x14ac:dyDescent="0.25">
      <c r="A82" s="4"/>
      <c r="B82" s="5"/>
      <c r="C82" s="388" t="s">
        <v>131</v>
      </c>
      <c r="D82" t="s">
        <v>90</v>
      </c>
      <c r="E82" s="22"/>
      <c r="G82" s="30"/>
      <c r="H82" s="132"/>
    </row>
    <row r="83" spans="1:9" ht="14.45" customHeight="1" x14ac:dyDescent="0.25">
      <c r="A83" s="4"/>
      <c r="B83" s="5"/>
      <c r="C83" s="388" t="s">
        <v>129</v>
      </c>
      <c r="D83" s="22" t="s">
        <v>6</v>
      </c>
      <c r="E83" s="10"/>
      <c r="G83" s="30"/>
      <c r="H83" s="132"/>
    </row>
    <row r="84" spans="1:9" ht="14.45" customHeight="1" x14ac:dyDescent="0.25">
      <c r="A84" s="4"/>
      <c r="B84" s="5"/>
      <c r="C84" s="388" t="s">
        <v>126</v>
      </c>
      <c r="D84" s="22" t="s">
        <v>7</v>
      </c>
      <c r="G84" s="30"/>
      <c r="H84" s="132"/>
    </row>
    <row r="85" spans="1:9" ht="14.45" customHeight="1" x14ac:dyDescent="0.2">
      <c r="A85" s="4"/>
      <c r="B85" s="5"/>
      <c r="C85" s="388" t="s">
        <v>132</v>
      </c>
      <c r="G85" s="30"/>
      <c r="H85" s="132"/>
    </row>
    <row r="86" spans="1:9" ht="14.45" customHeight="1" x14ac:dyDescent="0.2">
      <c r="A86" s="4"/>
      <c r="B86" s="5"/>
      <c r="C86" s="388" t="s">
        <v>127</v>
      </c>
      <c r="E86" s="10"/>
      <c r="G86" s="31"/>
      <c r="H86" s="133"/>
    </row>
    <row r="87" spans="1:9" ht="14.45" customHeight="1" thickBot="1" x14ac:dyDescent="0.3">
      <c r="A87" s="11"/>
      <c r="B87" s="12"/>
      <c r="C87" s="388" t="s">
        <v>130</v>
      </c>
      <c r="D87" s="104"/>
      <c r="E87" s="117"/>
      <c r="F87" s="125"/>
      <c r="G87" s="419"/>
      <c r="H87" s="420"/>
    </row>
    <row r="88" spans="1:9" ht="14.45" customHeight="1" thickBot="1" x14ac:dyDescent="0.3">
      <c r="A88" s="4"/>
      <c r="B88" s="5"/>
      <c r="C88" s="121" t="str">
        <f>IF(H88=1,155.666,"")</f>
        <v/>
      </c>
      <c r="D88" s="422" t="s">
        <v>43</v>
      </c>
      <c r="E88" s="425"/>
      <c r="F88" s="426"/>
      <c r="G88" s="134"/>
      <c r="H88" s="135">
        <f>IF(AND(H89=TRUE,H70=1),1,0)</f>
        <v>0</v>
      </c>
    </row>
    <row r="89" spans="1:9" ht="14.45" customHeight="1" x14ac:dyDescent="0.2">
      <c r="A89" s="4"/>
      <c r="B89" s="5"/>
      <c r="C89" s="16"/>
      <c r="D89" s="103" t="s">
        <v>109</v>
      </c>
      <c r="E89" s="10"/>
      <c r="F89" s="5"/>
      <c r="G89" s="34"/>
      <c r="H89" s="131" t="b">
        <v>0</v>
      </c>
    </row>
    <row r="90" spans="1:9" ht="14.45" customHeight="1" x14ac:dyDescent="0.25">
      <c r="A90" s="4"/>
      <c r="B90" s="5"/>
      <c r="C90" s="16"/>
      <c r="E90" s="19"/>
      <c r="F90" s="20"/>
      <c r="G90" s="30"/>
      <c r="H90" s="132"/>
    </row>
    <row r="91" spans="1:9" ht="14.45" customHeight="1" x14ac:dyDescent="0.25">
      <c r="A91" s="4"/>
      <c r="B91" s="5"/>
      <c r="C91" s="16"/>
      <c r="D91" s="18" t="s">
        <v>5</v>
      </c>
      <c r="E91" s="22"/>
      <c r="F91" s="23"/>
      <c r="G91" s="30"/>
      <c r="H91" s="132"/>
    </row>
    <row r="92" spans="1:9" ht="14.45" customHeight="1" x14ac:dyDescent="0.25">
      <c r="A92" s="4"/>
      <c r="B92" s="5"/>
      <c r="C92" s="16"/>
      <c r="D92" s="21" t="s">
        <v>8</v>
      </c>
      <c r="E92" s="22"/>
      <c r="F92" s="23"/>
      <c r="G92" s="30"/>
      <c r="H92" s="132"/>
    </row>
    <row r="93" spans="1:9" ht="14.45" customHeight="1" x14ac:dyDescent="0.25">
      <c r="A93" s="4"/>
      <c r="B93" s="5"/>
      <c r="C93" s="16"/>
      <c r="D93" s="21" t="s">
        <v>9</v>
      </c>
      <c r="E93" s="22"/>
      <c r="F93" s="23"/>
      <c r="G93" s="30"/>
      <c r="H93" s="132"/>
    </row>
    <row r="94" spans="1:9" ht="14.45" customHeight="1" x14ac:dyDescent="0.25">
      <c r="A94" s="4"/>
      <c r="B94" s="5"/>
      <c r="C94" s="16"/>
      <c r="D94" s="21" t="s">
        <v>10</v>
      </c>
      <c r="E94" s="22"/>
      <c r="F94" s="23"/>
      <c r="G94" s="30"/>
      <c r="H94" s="132"/>
    </row>
    <row r="95" spans="1:9" ht="14.45" customHeight="1" x14ac:dyDescent="0.25">
      <c r="A95" s="4"/>
      <c r="B95" s="5"/>
      <c r="C95" s="16"/>
      <c r="D95" s="32" t="s">
        <v>45</v>
      </c>
      <c r="E95" s="32"/>
      <c r="F95" s="33"/>
      <c r="G95" s="31"/>
      <c r="H95" s="133"/>
    </row>
    <row r="96" spans="1:9" ht="14.45" customHeight="1" thickBot="1" x14ac:dyDescent="0.3">
      <c r="A96" s="11"/>
      <c r="B96" s="12"/>
      <c r="C96" s="24"/>
      <c r="D96" s="123"/>
      <c r="E96" s="52"/>
      <c r="F96" s="124"/>
      <c r="G96" s="421"/>
      <c r="H96" s="420"/>
    </row>
    <row r="97" spans="1:8" ht="14.45" customHeight="1" thickBot="1" x14ac:dyDescent="0.3">
      <c r="A97" s="25"/>
      <c r="B97" s="431"/>
      <c r="C97" s="121" t="str">
        <f>IF(H97=1,"155.888","")</f>
        <v/>
      </c>
      <c r="D97" s="427" t="s">
        <v>44</v>
      </c>
      <c r="E97" s="427"/>
      <c r="F97" s="428"/>
      <c r="G97" s="134"/>
      <c r="H97" s="135">
        <f>IF(AND(H98=TRUE,H70=1),1,0)</f>
        <v>0</v>
      </c>
    </row>
    <row r="98" spans="1:8" ht="14.45" customHeight="1" x14ac:dyDescent="0.2">
      <c r="A98" s="25"/>
      <c r="B98" s="432"/>
      <c r="C98" s="110"/>
      <c r="D98" s="113" t="s">
        <v>69</v>
      </c>
      <c r="E98" s="10"/>
      <c r="F98" s="5"/>
      <c r="G98" s="30"/>
      <c r="H98" s="131" t="b">
        <v>0</v>
      </c>
    </row>
    <row r="99" spans="1:8" ht="14.45" customHeight="1" x14ac:dyDescent="0.25">
      <c r="A99" s="25"/>
      <c r="B99" s="432"/>
      <c r="C99" s="110"/>
      <c r="D99" s="1"/>
      <c r="E99" s="22"/>
      <c r="F99" s="23"/>
      <c r="G99" s="30"/>
      <c r="H99" s="132"/>
    </row>
    <row r="100" spans="1:8" ht="14.45" customHeight="1" x14ac:dyDescent="0.25">
      <c r="A100" s="25"/>
      <c r="B100" s="432"/>
      <c r="C100" s="110"/>
      <c r="D100" s="19" t="s">
        <v>5</v>
      </c>
      <c r="E100" s="22"/>
      <c r="F100" s="23"/>
      <c r="G100" s="30"/>
      <c r="H100" s="132"/>
    </row>
    <row r="101" spans="1:8" ht="14.45" customHeight="1" x14ac:dyDescent="0.25">
      <c r="A101" s="25"/>
      <c r="B101" s="432"/>
      <c r="C101" s="110"/>
      <c r="D101" s="22" t="s">
        <v>11</v>
      </c>
      <c r="E101" s="22"/>
      <c r="F101" s="23"/>
      <c r="G101" s="30"/>
      <c r="H101" s="132"/>
    </row>
    <row r="102" spans="1:8" ht="14.45" customHeight="1" x14ac:dyDescent="0.25">
      <c r="A102" s="25"/>
      <c r="B102" s="432"/>
      <c r="C102" s="110"/>
      <c r="D102" s="22" t="s">
        <v>12</v>
      </c>
      <c r="E102" s="10"/>
      <c r="F102" s="5"/>
      <c r="G102" s="30"/>
      <c r="H102" s="132"/>
    </row>
    <row r="103" spans="1:8" ht="14.45" customHeight="1" x14ac:dyDescent="0.25">
      <c r="A103" s="25"/>
      <c r="B103" s="432"/>
      <c r="C103" s="110"/>
      <c r="D103" s="22" t="s">
        <v>72</v>
      </c>
      <c r="E103" s="10"/>
      <c r="F103" s="5"/>
      <c r="G103" s="30"/>
      <c r="H103" s="132"/>
    </row>
    <row r="104" spans="1:8" ht="14.45" customHeight="1" x14ac:dyDescent="0.2">
      <c r="A104" s="25"/>
      <c r="B104" s="432"/>
      <c r="C104" s="110"/>
      <c r="D104" s="114" t="str">
        <f>IF(H97=1," Upper silicon wheel recommended!","")</f>
        <v/>
      </c>
      <c r="E104" s="10"/>
      <c r="F104" s="5"/>
      <c r="G104" s="30"/>
      <c r="H104" s="132"/>
    </row>
    <row r="105" spans="1:8" ht="14.45" customHeight="1" x14ac:dyDescent="0.2">
      <c r="A105" s="25"/>
      <c r="B105" s="432"/>
      <c r="C105" s="110"/>
      <c r="D105" s="10"/>
      <c r="E105" s="10"/>
      <c r="F105" s="5"/>
      <c r="G105" s="30"/>
      <c r="H105" s="132"/>
    </row>
    <row r="106" spans="1:8" ht="14.45" customHeight="1" x14ac:dyDescent="0.2">
      <c r="A106" s="25"/>
      <c r="B106" s="433"/>
      <c r="C106" s="110"/>
      <c r="D106" s="28"/>
      <c r="E106" s="28"/>
      <c r="F106" s="29"/>
      <c r="G106" s="31"/>
      <c r="H106" s="133"/>
    </row>
    <row r="107" spans="1:8" ht="14.45" customHeight="1" thickBot="1" x14ac:dyDescent="0.3">
      <c r="A107" s="26"/>
      <c r="B107" s="434"/>
      <c r="C107" s="119"/>
      <c r="D107" s="27"/>
      <c r="E107" s="117"/>
      <c r="F107" s="125"/>
      <c r="G107" s="419"/>
      <c r="H107" s="420"/>
    </row>
    <row r="108" spans="1:8" ht="14.85" customHeight="1" thickBot="1" x14ac:dyDescent="0.3">
      <c r="A108" s="43"/>
      <c r="B108" s="42"/>
      <c r="C108" s="122" t="str">
        <f>IF(H108=1,156.314,"")</f>
        <v/>
      </c>
      <c r="D108" s="422" t="s">
        <v>70</v>
      </c>
      <c r="E108" s="423"/>
      <c r="F108" s="424"/>
      <c r="G108" s="137"/>
      <c r="H108" s="135">
        <f>IF(H70=1,1,0)</f>
        <v>0</v>
      </c>
    </row>
    <row r="109" spans="1:8" ht="14.85" customHeight="1" x14ac:dyDescent="0.2">
      <c r="C109" s="115"/>
      <c r="D109" s="50"/>
    </row>
    <row r="110" spans="1:8" ht="15" customHeight="1" x14ac:dyDescent="0.2">
      <c r="A110" s="413" t="s">
        <v>92</v>
      </c>
      <c r="B110" s="413"/>
      <c r="C110" s="413"/>
      <c r="D110" s="413"/>
      <c r="E110" s="413"/>
      <c r="F110" s="413"/>
      <c r="G110" s="413"/>
      <c r="H110" s="413"/>
    </row>
    <row r="111" spans="1:8" ht="15" customHeight="1" x14ac:dyDescent="0.2">
      <c r="A111" s="411"/>
      <c r="B111" s="411"/>
      <c r="C111" s="411"/>
      <c r="D111" s="411"/>
      <c r="E111" s="411"/>
      <c r="F111" s="411"/>
      <c r="G111" s="411"/>
      <c r="H111" s="411"/>
    </row>
    <row r="112" spans="1:8" ht="15" customHeight="1" x14ac:dyDescent="0.2">
      <c r="A112" s="411"/>
      <c r="B112" s="411"/>
      <c r="C112" s="411"/>
      <c r="D112" s="411"/>
      <c r="E112" s="411"/>
      <c r="F112" s="411"/>
      <c r="G112" s="411"/>
      <c r="H112" s="411"/>
    </row>
    <row r="113" spans="1:8" ht="15" customHeight="1" x14ac:dyDescent="0.2">
      <c r="A113" s="139"/>
      <c r="B113" s="139"/>
      <c r="C113" s="139"/>
      <c r="D113" s="139"/>
      <c r="E113" s="139"/>
      <c r="F113" s="139"/>
      <c r="G113" s="139"/>
      <c r="H113" s="139"/>
    </row>
    <row r="114" spans="1:8" ht="15.75" customHeight="1" thickBot="1" x14ac:dyDescent="0.25">
      <c r="A114" s="274" t="s">
        <v>73</v>
      </c>
      <c r="B114" s="275"/>
      <c r="C114" s="276"/>
      <c r="D114" s="276"/>
      <c r="E114" s="276"/>
      <c r="F114" s="276"/>
      <c r="G114" s="276"/>
      <c r="H114" s="276"/>
    </row>
    <row r="115" spans="1:8" ht="15.75" thickBot="1" x14ac:dyDescent="0.3">
      <c r="A115" s="140" t="s">
        <v>1</v>
      </c>
      <c r="B115" s="141"/>
      <c r="C115" s="142" t="s">
        <v>2</v>
      </c>
      <c r="D115" s="143" t="s">
        <v>3</v>
      </c>
      <c r="E115" s="143"/>
      <c r="F115" s="143"/>
      <c r="G115" s="144" t="s">
        <v>19</v>
      </c>
      <c r="H115" s="145" t="s">
        <v>13</v>
      </c>
    </row>
    <row r="116" spans="1:8" ht="15.75" x14ac:dyDescent="0.25">
      <c r="A116" s="146"/>
      <c r="B116" s="147"/>
      <c r="C116" s="148">
        <v>155.392</v>
      </c>
      <c r="D116" s="149" t="s">
        <v>20</v>
      </c>
      <c r="E116" s="150"/>
      <c r="F116" s="151"/>
      <c r="G116" s="152"/>
      <c r="H116" s="153">
        <v>0</v>
      </c>
    </row>
    <row r="117" spans="1:8" ht="15.75" x14ac:dyDescent="0.25">
      <c r="A117" s="154"/>
      <c r="B117" s="155"/>
      <c r="C117" s="156">
        <v>155.393</v>
      </c>
      <c r="D117" s="157" t="s">
        <v>21</v>
      </c>
      <c r="E117" s="158"/>
      <c r="F117" s="159"/>
      <c r="G117" s="160"/>
      <c r="H117" s="161">
        <v>0</v>
      </c>
    </row>
    <row r="118" spans="1:8" ht="15.75" x14ac:dyDescent="0.25">
      <c r="A118" s="154"/>
      <c r="B118" s="155"/>
      <c r="C118" s="156">
        <v>155.863</v>
      </c>
      <c r="D118" s="162" t="s">
        <v>22</v>
      </c>
      <c r="E118" s="159"/>
      <c r="F118" s="159"/>
      <c r="G118" s="160"/>
      <c r="H118" s="161">
        <v>0</v>
      </c>
    </row>
    <row r="119" spans="1:8" ht="15.75" x14ac:dyDescent="0.25">
      <c r="A119" s="154"/>
      <c r="B119" s="155"/>
      <c r="C119" s="156">
        <v>154.59299999999999</v>
      </c>
      <c r="D119" s="162" t="s">
        <v>23</v>
      </c>
      <c r="E119" s="159"/>
      <c r="F119" s="159"/>
      <c r="G119" s="160"/>
      <c r="H119" s="161">
        <v>0</v>
      </c>
    </row>
    <row r="120" spans="1:8" ht="15.75" x14ac:dyDescent="0.25">
      <c r="A120" s="154"/>
      <c r="B120" s="155"/>
      <c r="C120" s="156">
        <v>155.864</v>
      </c>
      <c r="D120" s="162" t="s">
        <v>24</v>
      </c>
      <c r="E120" s="159"/>
      <c r="F120" s="159"/>
      <c r="G120" s="160"/>
      <c r="H120" s="161">
        <v>0</v>
      </c>
    </row>
    <row r="121" spans="1:8" ht="15.75" x14ac:dyDescent="0.25">
      <c r="A121" s="154"/>
      <c r="B121" s="155"/>
      <c r="C121" s="156">
        <v>155.39400000000001</v>
      </c>
      <c r="D121" s="162" t="s">
        <v>60</v>
      </c>
      <c r="E121" s="159"/>
      <c r="F121" s="159"/>
      <c r="G121" s="160"/>
      <c r="H121" s="161">
        <v>0</v>
      </c>
    </row>
    <row r="122" spans="1:8" ht="15.75" x14ac:dyDescent="0.25">
      <c r="A122" s="154"/>
      <c r="B122" s="155"/>
      <c r="C122" s="156">
        <v>155.86500000000001</v>
      </c>
      <c r="D122" s="162" t="s">
        <v>68</v>
      </c>
      <c r="E122" s="159"/>
      <c r="F122" s="159"/>
      <c r="G122" s="160"/>
      <c r="H122" s="161">
        <v>0</v>
      </c>
    </row>
    <row r="123" spans="1:8" ht="15.75" x14ac:dyDescent="0.25">
      <c r="A123" s="262"/>
      <c r="B123" s="263"/>
      <c r="C123" s="156">
        <v>154.619</v>
      </c>
      <c r="D123" s="162" t="s">
        <v>61</v>
      </c>
      <c r="E123" s="159"/>
      <c r="F123" s="159"/>
      <c r="G123" s="322"/>
      <c r="H123" s="161">
        <v>0</v>
      </c>
    </row>
    <row r="124" spans="1:8" ht="15.75" x14ac:dyDescent="0.25">
      <c r="A124" s="154"/>
      <c r="B124" s="155"/>
      <c r="C124" s="323">
        <v>155.39500000000001</v>
      </c>
      <c r="D124" s="168" t="s">
        <v>65</v>
      </c>
      <c r="E124" s="168"/>
      <c r="F124" s="321" t="str">
        <f>IF(H124&gt;0," Please select size!","")</f>
        <v/>
      </c>
      <c r="G124" s="270"/>
      <c r="H124" s="271">
        <v>0</v>
      </c>
    </row>
    <row r="125" spans="1:8" ht="15" x14ac:dyDescent="0.25">
      <c r="A125" s="154"/>
      <c r="B125" s="155"/>
      <c r="C125" s="328"/>
      <c r="D125" s="181" t="s">
        <v>62</v>
      </c>
      <c r="E125" s="335">
        <v>8</v>
      </c>
      <c r="F125" s="326" t="s">
        <v>63</v>
      </c>
      <c r="G125" s="417"/>
      <c r="H125" s="418"/>
    </row>
    <row r="126" spans="1:8" ht="15.75" x14ac:dyDescent="0.25">
      <c r="A126" s="154"/>
      <c r="B126" s="155"/>
      <c r="C126" s="323">
        <v>155.39500000000001</v>
      </c>
      <c r="D126" s="168" t="s">
        <v>65</v>
      </c>
      <c r="E126" s="168"/>
      <c r="F126" s="330" t="str">
        <f>IF(H126&gt;0," Please select size!","")</f>
        <v/>
      </c>
      <c r="G126" s="329"/>
      <c r="H126" s="271">
        <v>0</v>
      </c>
    </row>
    <row r="127" spans="1:8" ht="15.75" thickBot="1" x14ac:dyDescent="0.3">
      <c r="A127" s="324"/>
      <c r="B127" s="327"/>
      <c r="C127" s="325"/>
      <c r="D127" s="169" t="s">
        <v>62</v>
      </c>
      <c r="E127" s="336">
        <v>8</v>
      </c>
      <c r="F127" s="170" t="s">
        <v>63</v>
      </c>
      <c r="G127" s="406"/>
      <c r="H127" s="407"/>
    </row>
    <row r="128" spans="1:8" ht="15" x14ac:dyDescent="0.25">
      <c r="A128" s="304"/>
      <c r="B128" s="304"/>
      <c r="C128" s="303"/>
      <c r="D128" s="168"/>
      <c r="E128" s="319"/>
      <c r="F128" s="320"/>
      <c r="G128" s="301"/>
      <c r="H128" s="302"/>
    </row>
    <row r="129" spans="1:15" ht="21.75" thickBot="1" x14ac:dyDescent="0.25">
      <c r="A129" s="471" t="s">
        <v>81</v>
      </c>
      <c r="B129" s="471"/>
      <c r="C129" s="471"/>
      <c r="D129" s="471"/>
      <c r="E129" s="471"/>
      <c r="F129" s="471"/>
      <c r="G129" s="471"/>
      <c r="H129" s="472"/>
    </row>
    <row r="130" spans="1:15" ht="15.75" thickBot="1" x14ac:dyDescent="0.25">
      <c r="A130" s="172" t="s">
        <v>1</v>
      </c>
      <c r="B130" s="173"/>
      <c r="C130" s="174" t="s">
        <v>2</v>
      </c>
      <c r="D130" s="175" t="s">
        <v>3</v>
      </c>
      <c r="E130" s="175"/>
      <c r="F130" s="175"/>
      <c r="G130" s="176" t="s">
        <v>19</v>
      </c>
      <c r="H130" s="177" t="s">
        <v>13</v>
      </c>
    </row>
    <row r="131" spans="1:15" ht="15.75" x14ac:dyDescent="0.25">
      <c r="A131" s="178"/>
      <c r="B131" s="155"/>
      <c r="C131" s="156">
        <v>155.40100000000001</v>
      </c>
      <c r="D131" s="179" t="s">
        <v>74</v>
      </c>
      <c r="E131" s="159"/>
      <c r="F131" s="180"/>
      <c r="G131" s="160"/>
      <c r="H131" s="161">
        <v>0</v>
      </c>
    </row>
    <row r="132" spans="1:15" ht="15.75" x14ac:dyDescent="0.25">
      <c r="A132" s="154"/>
      <c r="B132" s="155"/>
      <c r="C132" s="156">
        <v>155.40199999999999</v>
      </c>
      <c r="D132" s="181" t="s">
        <v>75</v>
      </c>
      <c r="E132" s="159"/>
      <c r="F132" s="180"/>
      <c r="G132" s="160"/>
      <c r="H132" s="161">
        <v>0</v>
      </c>
      <c r="L132" s="1"/>
      <c r="M132" s="1"/>
      <c r="N132" s="1"/>
      <c r="O132" s="1"/>
    </row>
    <row r="133" spans="1:15" ht="15.75" x14ac:dyDescent="0.25">
      <c r="A133" s="154"/>
      <c r="B133" s="155"/>
      <c r="C133" s="156">
        <v>155.40299999999999</v>
      </c>
      <c r="D133" s="162" t="s">
        <v>76</v>
      </c>
      <c r="E133" s="159"/>
      <c r="F133" s="180"/>
      <c r="G133" s="160"/>
      <c r="H133" s="161">
        <v>0</v>
      </c>
    </row>
    <row r="134" spans="1:15" ht="15.75" x14ac:dyDescent="0.25">
      <c r="A134" s="154"/>
      <c r="B134" s="155"/>
      <c r="C134" s="156">
        <v>155.404</v>
      </c>
      <c r="D134" s="162" t="s">
        <v>77</v>
      </c>
      <c r="E134" s="159"/>
      <c r="F134" s="180"/>
      <c r="G134" s="160"/>
      <c r="H134" s="161">
        <v>0</v>
      </c>
    </row>
    <row r="135" spans="1:15" ht="15.75" x14ac:dyDescent="0.25">
      <c r="A135" s="154"/>
      <c r="B135" s="155"/>
      <c r="C135" s="156">
        <v>155.405</v>
      </c>
      <c r="D135" s="162" t="s">
        <v>78</v>
      </c>
      <c r="E135" s="159"/>
      <c r="F135" s="180"/>
      <c r="G135" s="160"/>
      <c r="H135" s="161">
        <v>0</v>
      </c>
    </row>
    <row r="136" spans="1:15" ht="15.75" x14ac:dyDescent="0.25">
      <c r="A136" s="154"/>
      <c r="B136" s="155"/>
      <c r="C136" s="156">
        <v>155.40600000000001</v>
      </c>
      <c r="D136" s="162" t="s">
        <v>79</v>
      </c>
      <c r="E136" s="159"/>
      <c r="F136" s="180"/>
      <c r="G136" s="160"/>
      <c r="H136" s="161">
        <v>0</v>
      </c>
    </row>
    <row r="137" spans="1:15" ht="16.5" thickBot="1" x14ac:dyDescent="0.3">
      <c r="A137" s="154"/>
      <c r="B137" s="155"/>
      <c r="C137" s="163">
        <v>155.40700000000001</v>
      </c>
      <c r="D137" s="164" t="s">
        <v>80</v>
      </c>
      <c r="E137" s="165"/>
      <c r="F137" s="182"/>
      <c r="G137" s="183"/>
      <c r="H137" s="184">
        <v>0</v>
      </c>
    </row>
    <row r="138" spans="1:15" ht="15.75" x14ac:dyDescent="0.25">
      <c r="A138" s="154"/>
      <c r="B138" s="166"/>
      <c r="C138" s="167" t="str">
        <f>IF(E140="30 Shore","155.411","")</f>
        <v/>
      </c>
      <c r="D138" s="171" t="s">
        <v>67</v>
      </c>
      <c r="E138" s="168"/>
      <c r="F138" s="185"/>
      <c r="G138" s="147"/>
      <c r="H138" s="153">
        <v>0</v>
      </c>
    </row>
    <row r="139" spans="1:15" ht="15.75" thickBot="1" x14ac:dyDescent="0.3">
      <c r="A139" s="168"/>
      <c r="B139" s="312"/>
      <c r="C139" s="186" t="str">
        <f>IF(E140="50 Shore","155.408","")</f>
        <v/>
      </c>
      <c r="D139" s="168" t="s">
        <v>64</v>
      </c>
      <c r="E139" s="334">
        <v>8</v>
      </c>
      <c r="F139" s="308" t="s">
        <v>63</v>
      </c>
      <c r="G139" s="404"/>
      <c r="H139" s="405"/>
    </row>
    <row r="140" spans="1:15" ht="16.5" thickBot="1" x14ac:dyDescent="0.3">
      <c r="A140" s="168"/>
      <c r="B140" s="312"/>
      <c r="C140" s="186" t="str">
        <f>IF(E140="70 Shore","155.409","")</f>
        <v/>
      </c>
      <c r="D140" s="306" t="s">
        <v>66</v>
      </c>
      <c r="E140" s="392" t="s">
        <v>115</v>
      </c>
      <c r="F140" s="309" t="str">
        <f>IF(H138&gt;0," Please select size and hardness!","")</f>
        <v/>
      </c>
      <c r="G140" s="304"/>
      <c r="H140" s="307"/>
    </row>
    <row r="141" spans="1:15" ht="16.350000000000001" customHeight="1" x14ac:dyDescent="0.25">
      <c r="A141" s="168"/>
      <c r="B141" s="312"/>
      <c r="C141" s="313" t="str">
        <f>IF(E143="30 Shore","155.411","")</f>
        <v/>
      </c>
      <c r="D141" s="171" t="s">
        <v>67</v>
      </c>
      <c r="E141" s="168"/>
      <c r="F141" s="185"/>
      <c r="G141" s="147"/>
      <c r="H141" s="153">
        <v>0</v>
      </c>
    </row>
    <row r="142" spans="1:15" ht="15.75" thickBot="1" x14ac:dyDescent="0.3">
      <c r="A142" s="168"/>
      <c r="B142" s="312"/>
      <c r="C142" s="186" t="str">
        <f>IF(E143="50 Shore","155.408","")</f>
        <v/>
      </c>
      <c r="D142" s="168" t="s">
        <v>64</v>
      </c>
      <c r="E142" s="334">
        <v>8</v>
      </c>
      <c r="F142" s="308" t="s">
        <v>63</v>
      </c>
      <c r="G142" s="404"/>
      <c r="H142" s="405"/>
    </row>
    <row r="143" spans="1:15" ht="16.5" thickBot="1" x14ac:dyDescent="0.3">
      <c r="A143" s="310"/>
      <c r="B143" s="314"/>
      <c r="C143" s="187" t="str">
        <f>IF(E143="70 Shore","155.409","")</f>
        <v/>
      </c>
      <c r="D143" s="188" t="s">
        <v>66</v>
      </c>
      <c r="E143" s="393" t="s">
        <v>115</v>
      </c>
      <c r="F143" s="311" t="str">
        <f>IF(H141&gt;0," Please select size and hardness!","")</f>
        <v/>
      </c>
      <c r="G143" s="189"/>
      <c r="H143" s="190"/>
    </row>
    <row r="144" spans="1:15" ht="15.75" thickTop="1" x14ac:dyDescent="0.25">
      <c r="A144" s="305"/>
      <c r="B144" s="305"/>
      <c r="C144" s="305"/>
      <c r="D144" s="305"/>
      <c r="E144" s="305"/>
      <c r="F144" s="305"/>
      <c r="G144" s="305"/>
      <c r="H144" s="305"/>
    </row>
    <row r="145" spans="1:13" ht="15.75" customHeight="1" thickBot="1" x14ac:dyDescent="0.25">
      <c r="A145" s="473" t="s">
        <v>101</v>
      </c>
      <c r="B145" s="473"/>
      <c r="C145" s="473"/>
      <c r="D145" s="473"/>
      <c r="E145" s="473"/>
      <c r="F145" s="473"/>
      <c r="G145" s="473"/>
      <c r="H145" s="473"/>
    </row>
    <row r="146" spans="1:13" ht="15.75" thickBot="1" x14ac:dyDescent="0.3">
      <c r="A146" s="192" t="s">
        <v>1</v>
      </c>
      <c r="B146" s="205"/>
      <c r="C146" s="206" t="s">
        <v>2</v>
      </c>
      <c r="D146" s="207" t="s">
        <v>3</v>
      </c>
      <c r="E146" s="207"/>
      <c r="F146" s="207"/>
      <c r="G146" s="208" t="s">
        <v>19</v>
      </c>
      <c r="H146" s="209" t="s">
        <v>13</v>
      </c>
    </row>
    <row r="147" spans="1:13" ht="15.4" customHeight="1" x14ac:dyDescent="0.25">
      <c r="A147" s="196"/>
      <c r="B147" s="197"/>
      <c r="C147" s="193">
        <v>157.80799999999999</v>
      </c>
      <c r="D147" s="476" t="s">
        <v>25</v>
      </c>
      <c r="E147" s="477"/>
      <c r="F147" s="478"/>
      <c r="G147" s="210"/>
      <c r="H147" s="195">
        <v>0</v>
      </c>
    </row>
    <row r="148" spans="1:13" ht="15.4" customHeight="1" x14ac:dyDescent="0.25">
      <c r="A148" s="196"/>
      <c r="B148" s="197"/>
      <c r="C148" s="211">
        <v>157.79900000000001</v>
      </c>
      <c r="D148" s="479" t="s">
        <v>26</v>
      </c>
      <c r="E148" s="474"/>
      <c r="F148" s="475"/>
      <c r="G148" s="194"/>
      <c r="H148" s="200">
        <v>0</v>
      </c>
    </row>
    <row r="149" spans="1:13" ht="15.4" customHeight="1" x14ac:dyDescent="0.25">
      <c r="A149" s="196"/>
      <c r="B149" s="197"/>
      <c r="C149" s="198">
        <v>151.601</v>
      </c>
      <c r="D149" s="480" t="s">
        <v>27</v>
      </c>
      <c r="E149" s="481"/>
      <c r="F149" s="212"/>
      <c r="G149" s="199"/>
      <c r="H149" s="200">
        <v>0</v>
      </c>
    </row>
    <row r="150" spans="1:13" ht="15.4" customHeight="1" x14ac:dyDescent="0.25">
      <c r="A150" s="196"/>
      <c r="B150" s="197"/>
      <c r="C150" s="198">
        <v>151.59700000000001</v>
      </c>
      <c r="D150" s="480" t="s">
        <v>28</v>
      </c>
      <c r="E150" s="481"/>
      <c r="F150" s="212"/>
      <c r="G150" s="199"/>
      <c r="H150" s="200">
        <v>0</v>
      </c>
    </row>
    <row r="151" spans="1:13" ht="15.4" customHeight="1" x14ac:dyDescent="0.25">
      <c r="A151" s="196"/>
      <c r="B151" s="197"/>
      <c r="C151" s="198">
        <v>151.608</v>
      </c>
      <c r="D151" s="480" t="s">
        <v>29</v>
      </c>
      <c r="E151" s="481"/>
      <c r="F151" s="212"/>
      <c r="G151" s="199"/>
      <c r="H151" s="200">
        <v>0</v>
      </c>
    </row>
    <row r="152" spans="1:13" ht="15.4" customHeight="1" x14ac:dyDescent="0.25">
      <c r="A152" s="196"/>
      <c r="B152" s="197"/>
      <c r="C152" s="198">
        <v>151.59899999999999</v>
      </c>
      <c r="D152" s="479" t="s">
        <v>102</v>
      </c>
      <c r="E152" s="474"/>
      <c r="F152" s="475"/>
      <c r="G152" s="199"/>
      <c r="H152" s="200">
        <v>0</v>
      </c>
    </row>
    <row r="153" spans="1:13" ht="15.4" customHeight="1" x14ac:dyDescent="0.25">
      <c r="A153" s="196"/>
      <c r="B153" s="197"/>
      <c r="C153" s="198">
        <v>151.85</v>
      </c>
      <c r="D153" s="479" t="s">
        <v>103</v>
      </c>
      <c r="E153" s="474"/>
      <c r="F153" s="475"/>
      <c r="G153" s="199"/>
      <c r="H153" s="200">
        <v>0</v>
      </c>
      <c r="J153" s="1"/>
      <c r="K153" s="1"/>
      <c r="L153" s="1"/>
      <c r="M153" s="1"/>
    </row>
    <row r="154" spans="1:13" ht="15.4" customHeight="1" x14ac:dyDescent="0.25">
      <c r="A154" s="196"/>
      <c r="B154" s="197"/>
      <c r="C154" s="289">
        <v>151.6</v>
      </c>
      <c r="D154" s="474" t="s">
        <v>104</v>
      </c>
      <c r="E154" s="474"/>
      <c r="F154" s="475"/>
      <c r="G154" s="199"/>
      <c r="H154" s="200">
        <v>0</v>
      </c>
    </row>
    <row r="155" spans="1:13" ht="15.4" customHeight="1" x14ac:dyDescent="0.25">
      <c r="A155" s="213"/>
      <c r="B155" s="197"/>
      <c r="C155" s="292">
        <v>154.93799999999999</v>
      </c>
      <c r="D155" s="482" t="s">
        <v>106</v>
      </c>
      <c r="E155" s="482"/>
      <c r="F155" s="483"/>
      <c r="G155" s="290"/>
      <c r="H155" s="294">
        <v>0</v>
      </c>
      <c r="J155" s="1"/>
    </row>
    <row r="156" spans="1:13" ht="15.4" customHeight="1" thickBot="1" x14ac:dyDescent="0.3">
      <c r="A156" s="213"/>
      <c r="B156" s="197"/>
      <c r="C156" s="293"/>
      <c r="D156" s="316" t="s">
        <v>107</v>
      </c>
      <c r="E156" s="333">
        <v>13</v>
      </c>
      <c r="F156" s="317" t="s">
        <v>63</v>
      </c>
      <c r="G156" s="291"/>
      <c r="H156" s="300"/>
      <c r="I156" s="315"/>
    </row>
    <row r="157" spans="1:13" ht="15.4" customHeight="1" x14ac:dyDescent="0.25">
      <c r="A157" s="213"/>
      <c r="B157" s="213"/>
      <c r="C157" s="211"/>
      <c r="D157" s="265" t="s">
        <v>113</v>
      </c>
      <c r="E157" s="394" t="s">
        <v>115</v>
      </c>
      <c r="F157" s="318" t="str">
        <f>IF(H155&gt;0," Please select size and shape!","")</f>
        <v/>
      </c>
      <c r="G157" s="194"/>
      <c r="H157" s="268"/>
    </row>
    <row r="158" spans="1:13" ht="15" customHeight="1" x14ac:dyDescent="0.25">
      <c r="A158" s="213"/>
      <c r="B158" s="213"/>
      <c r="C158" s="214"/>
      <c r="D158" s="215"/>
      <c r="E158" s="395"/>
      <c r="F158" s="215"/>
      <c r="G158" s="213"/>
      <c r="H158" s="216"/>
    </row>
    <row r="159" spans="1:13" ht="15" customHeight="1" x14ac:dyDescent="0.25">
      <c r="A159" s="213"/>
      <c r="B159" s="213"/>
      <c r="C159" s="214"/>
      <c r="D159" s="215"/>
      <c r="E159" s="215"/>
      <c r="F159" s="215"/>
      <c r="G159" s="213"/>
      <c r="H159" s="216"/>
    </row>
    <row r="160" spans="1:13" ht="15" customHeight="1" x14ac:dyDescent="0.2">
      <c r="A160" s="489" t="s">
        <v>105</v>
      </c>
      <c r="B160" s="489"/>
      <c r="C160" s="489"/>
      <c r="D160" s="489"/>
      <c r="E160" s="489"/>
      <c r="F160" s="489"/>
      <c r="G160" s="489"/>
      <c r="H160" s="490"/>
    </row>
    <row r="161" spans="1:11" ht="15" customHeight="1" x14ac:dyDescent="0.25">
      <c r="A161" s="213"/>
      <c r="B161" s="213"/>
      <c r="C161" s="214"/>
      <c r="D161" s="218"/>
      <c r="E161" s="218"/>
      <c r="F161" s="218"/>
      <c r="G161" s="213"/>
      <c r="H161" s="216"/>
    </row>
    <row r="162" spans="1:11" ht="15" customHeight="1" x14ac:dyDescent="0.25">
      <c r="A162" s="217"/>
      <c r="B162" s="213"/>
      <c r="C162" s="214"/>
      <c r="D162" s="218"/>
      <c r="E162" s="218"/>
      <c r="F162" s="218"/>
      <c r="G162" s="213"/>
      <c r="H162" s="216"/>
    </row>
    <row r="163" spans="1:11" ht="15" customHeight="1" x14ac:dyDescent="0.25">
      <c r="A163" s="217"/>
      <c r="B163" s="213"/>
      <c r="C163" s="214"/>
      <c r="D163" s="218"/>
      <c r="E163" s="218"/>
      <c r="F163" s="218"/>
      <c r="G163" s="213"/>
      <c r="H163" s="216"/>
    </row>
    <row r="164" spans="1:11" ht="15" customHeight="1" x14ac:dyDescent="0.25">
      <c r="A164" s="217"/>
      <c r="B164" s="213"/>
      <c r="C164" s="214"/>
      <c r="D164" s="218"/>
      <c r="E164" s="218"/>
      <c r="F164" s="218"/>
      <c r="G164" s="213"/>
      <c r="H164" s="216"/>
    </row>
    <row r="165" spans="1:11" ht="15" customHeight="1" x14ac:dyDescent="0.25">
      <c r="A165" s="217"/>
      <c r="B165" s="213"/>
      <c r="C165" s="214"/>
      <c r="D165" s="218"/>
      <c r="E165" s="218"/>
      <c r="F165" s="218"/>
      <c r="G165" s="213"/>
      <c r="H165" s="216"/>
    </row>
    <row r="166" spans="1:11" ht="15" customHeight="1" x14ac:dyDescent="0.25">
      <c r="A166" s="217"/>
      <c r="B166" s="213"/>
      <c r="C166" s="214"/>
      <c r="D166" s="218"/>
      <c r="E166" s="218"/>
      <c r="F166" s="218"/>
      <c r="G166" s="213"/>
      <c r="H166" s="216"/>
    </row>
    <row r="167" spans="1:11" ht="15" customHeight="1" x14ac:dyDescent="0.25">
      <c r="A167" s="217"/>
      <c r="B167" s="213"/>
      <c r="C167" s="214"/>
      <c r="D167" s="218"/>
      <c r="E167" s="218"/>
      <c r="F167" s="218"/>
      <c r="G167" s="213"/>
      <c r="H167" s="216"/>
    </row>
    <row r="168" spans="1:11" ht="15" customHeight="1" x14ac:dyDescent="0.25">
      <c r="A168" s="277"/>
      <c r="B168" s="272"/>
      <c r="C168" s="273"/>
      <c r="D168" s="218"/>
      <c r="E168" s="218"/>
      <c r="F168" s="218"/>
      <c r="G168" s="213"/>
      <c r="H168" s="216"/>
    </row>
    <row r="169" spans="1:11" ht="15.6" customHeight="1" x14ac:dyDescent="0.25">
      <c r="A169" s="261" t="s">
        <v>2</v>
      </c>
      <c r="B169" s="265" t="s">
        <v>3</v>
      </c>
      <c r="C169" s="266"/>
      <c r="D169" s="219"/>
      <c r="E169" s="219"/>
      <c r="F169" s="220"/>
      <c r="G169" s="221" t="s">
        <v>19</v>
      </c>
      <c r="H169" s="267" t="s">
        <v>13</v>
      </c>
    </row>
    <row r="170" spans="1:11" ht="15.6" customHeight="1" x14ac:dyDescent="0.25">
      <c r="A170" s="198">
        <v>152.95599999999999</v>
      </c>
      <c r="B170" s="474" t="s">
        <v>112</v>
      </c>
      <c r="C170" s="474"/>
      <c r="D170" s="474"/>
      <c r="E170" s="474"/>
      <c r="F170" s="475"/>
      <c r="G170" s="191"/>
      <c r="H170" s="268">
        <v>0</v>
      </c>
    </row>
    <row r="171" spans="1:11" ht="15.6" customHeight="1" x14ac:dyDescent="0.25">
      <c r="A171" s="198">
        <v>152.941</v>
      </c>
      <c r="B171" s="474" t="s">
        <v>98</v>
      </c>
      <c r="C171" s="474"/>
      <c r="D171" s="474"/>
      <c r="E171" s="474"/>
      <c r="F171" s="475"/>
      <c r="G171" s="222"/>
      <c r="H171" s="268">
        <v>0</v>
      </c>
    </row>
    <row r="172" spans="1:11" ht="15.6" customHeight="1" x14ac:dyDescent="0.25">
      <c r="A172" s="269">
        <v>153.72999999999999</v>
      </c>
      <c r="B172" s="223" t="s">
        <v>99</v>
      </c>
      <c r="C172" s="191"/>
      <c r="D172" s="191"/>
      <c r="E172" s="191"/>
      <c r="F172" s="212"/>
      <c r="G172" s="222"/>
      <c r="H172" s="268">
        <v>0</v>
      </c>
    </row>
    <row r="173" spans="1:11" ht="15.6" customHeight="1" x14ac:dyDescent="0.25">
      <c r="A173" s="198">
        <v>152.93100000000001</v>
      </c>
      <c r="B173" s="479" t="s">
        <v>100</v>
      </c>
      <c r="C173" s="474"/>
      <c r="D173" s="474"/>
      <c r="E173" s="474"/>
      <c r="F173" s="475"/>
      <c r="G173" s="224"/>
      <c r="H173" s="268">
        <v>0</v>
      </c>
    </row>
    <row r="174" spans="1:11" ht="15.6" customHeight="1" thickBot="1" x14ac:dyDescent="0.25">
      <c r="A174" s="486" t="s">
        <v>56</v>
      </c>
      <c r="B174" s="487"/>
      <c r="C174" s="487"/>
      <c r="D174" s="487"/>
      <c r="E174" s="487"/>
      <c r="F174" s="487"/>
      <c r="G174" s="487"/>
      <c r="H174" s="488"/>
    </row>
    <row r="175" spans="1:11" ht="15.6" customHeight="1" thickTop="1" x14ac:dyDescent="0.25">
      <c r="A175" s="227"/>
      <c r="B175" s="227"/>
      <c r="C175" s="227"/>
      <c r="D175" s="227"/>
      <c r="E175" s="227"/>
      <c r="F175" s="227"/>
      <c r="G175" s="227"/>
      <c r="H175" s="227"/>
    </row>
    <row r="176" spans="1:11" ht="21" x14ac:dyDescent="0.2">
      <c r="A176" s="491" t="s">
        <v>71</v>
      </c>
      <c r="B176" s="491"/>
      <c r="C176" s="491"/>
      <c r="D176" s="491"/>
      <c r="E176" s="491"/>
      <c r="F176" s="491"/>
      <c r="G176" s="491"/>
      <c r="H176" s="491"/>
      <c r="K176" s="1"/>
    </row>
    <row r="177" spans="1:12" ht="15" customHeight="1" x14ac:dyDescent="0.25">
      <c r="A177" s="230"/>
      <c r="B177" s="230"/>
      <c r="C177" s="226"/>
      <c r="D177" s="237"/>
      <c r="E177" s="237"/>
      <c r="F177" s="237"/>
      <c r="G177" s="227"/>
      <c r="H177" s="229"/>
    </row>
    <row r="178" spans="1:12" ht="15" customHeight="1" x14ac:dyDescent="0.25">
      <c r="A178" s="230"/>
      <c r="B178" s="230"/>
      <c r="C178" s="226"/>
      <c r="D178" s="237"/>
      <c r="E178" s="237"/>
      <c r="F178" s="237"/>
      <c r="G178" s="227"/>
      <c r="H178" s="229"/>
    </row>
    <row r="179" spans="1:12" ht="15.75" x14ac:dyDescent="0.25">
      <c r="A179" s="230"/>
      <c r="B179" s="230"/>
      <c r="C179" s="226"/>
      <c r="D179" s="237"/>
      <c r="E179" s="237"/>
      <c r="F179" s="237"/>
      <c r="G179" s="227"/>
      <c r="H179" s="229"/>
    </row>
    <row r="180" spans="1:12" ht="15.75" x14ac:dyDescent="0.25">
      <c r="A180" s="230"/>
      <c r="B180" s="230"/>
      <c r="C180" s="226"/>
      <c r="D180" s="237"/>
      <c r="E180" s="237"/>
      <c r="F180" s="237"/>
      <c r="G180" s="227"/>
      <c r="H180" s="229"/>
      <c r="L180" s="264"/>
    </row>
    <row r="181" spans="1:12" ht="15.75" x14ac:dyDescent="0.25">
      <c r="A181" s="230"/>
      <c r="B181" s="230"/>
      <c r="C181" s="226"/>
      <c r="D181" s="237"/>
      <c r="E181" s="237"/>
      <c r="F181" s="237"/>
      <c r="G181" s="227"/>
      <c r="H181" s="229"/>
    </row>
    <row r="182" spans="1:12" ht="15.75" x14ac:dyDescent="0.25">
      <c r="A182" s="230"/>
      <c r="B182" s="230"/>
      <c r="C182" s="226"/>
      <c r="D182" s="237"/>
      <c r="E182" s="237"/>
      <c r="F182" s="237"/>
      <c r="G182" s="227"/>
      <c r="H182" s="229"/>
    </row>
    <row r="183" spans="1:12" ht="15.75" x14ac:dyDescent="0.25">
      <c r="A183" s="230"/>
      <c r="B183" s="230"/>
      <c r="C183" s="226"/>
      <c r="D183" s="237"/>
      <c r="E183" s="237"/>
      <c r="F183" s="237"/>
      <c r="G183" s="227"/>
      <c r="H183" s="229"/>
    </row>
    <row r="184" spans="1:12" x14ac:dyDescent="0.2">
      <c r="A184" s="203"/>
      <c r="B184" s="229"/>
      <c r="C184" s="229"/>
      <c r="D184" s="229"/>
      <c r="E184" s="229"/>
      <c r="F184" s="229"/>
      <c r="G184" s="229"/>
      <c r="H184" s="229"/>
    </row>
    <row r="185" spans="1:12" x14ac:dyDescent="0.2">
      <c r="A185" s="203"/>
      <c r="B185" s="229"/>
      <c r="C185" s="201"/>
      <c r="D185" s="201"/>
      <c r="E185" s="201"/>
      <c r="F185" s="201"/>
      <c r="G185" s="201"/>
      <c r="H185" s="229"/>
    </row>
    <row r="186" spans="1:12" x14ac:dyDescent="0.2">
      <c r="A186" s="203"/>
      <c r="B186" s="229"/>
      <c r="C186" s="201"/>
      <c r="D186" s="201"/>
      <c r="E186" s="201"/>
      <c r="F186" s="201"/>
      <c r="G186" s="201"/>
      <c r="H186" s="229"/>
    </row>
    <row r="187" spans="1:12" x14ac:dyDescent="0.2">
      <c r="A187" s="203"/>
      <c r="B187" s="229"/>
      <c r="C187" s="201"/>
      <c r="D187" s="201"/>
      <c r="E187" s="201"/>
      <c r="F187" s="201"/>
      <c r="G187" s="201"/>
      <c r="H187" s="229"/>
    </row>
    <row r="188" spans="1:12" x14ac:dyDescent="0.2">
      <c r="A188" s="203"/>
      <c r="B188" s="229"/>
      <c r="C188" s="201"/>
      <c r="D188" s="201"/>
      <c r="E188" s="201"/>
      <c r="F188" s="201"/>
      <c r="G188" s="201"/>
      <c r="H188" s="229"/>
    </row>
    <row r="189" spans="1:12" ht="15" x14ac:dyDescent="0.25">
      <c r="A189" s="232" t="s">
        <v>2</v>
      </c>
      <c r="B189" s="233" t="s">
        <v>3</v>
      </c>
      <c r="C189" s="234"/>
      <c r="D189" s="234"/>
      <c r="E189" s="234"/>
      <c r="F189" s="235"/>
      <c r="G189" s="236" t="s">
        <v>19</v>
      </c>
      <c r="H189" s="233" t="s">
        <v>13</v>
      </c>
    </row>
    <row r="190" spans="1:12" ht="15.75" x14ac:dyDescent="0.25">
      <c r="A190" s="238">
        <v>155.66</v>
      </c>
      <c r="B190" s="468" t="s">
        <v>97</v>
      </c>
      <c r="C190" s="469"/>
      <c r="D190" s="469"/>
      <c r="E190" s="469"/>
      <c r="F190" s="470"/>
      <c r="G190" s="202"/>
      <c r="H190" s="239">
        <v>0</v>
      </c>
    </row>
    <row r="191" spans="1:12" ht="15.75" x14ac:dyDescent="0.25">
      <c r="A191" s="238">
        <v>155.53</v>
      </c>
      <c r="B191" s="468" t="s">
        <v>110</v>
      </c>
      <c r="C191" s="469"/>
      <c r="D191" s="469"/>
      <c r="E191" s="469"/>
      <c r="F191" s="470"/>
      <c r="G191" s="202"/>
      <c r="H191" s="239">
        <v>0</v>
      </c>
    </row>
    <row r="192" spans="1:12" ht="15.75" x14ac:dyDescent="0.25">
      <c r="A192" s="238">
        <v>155.76</v>
      </c>
      <c r="B192" s="468" t="s">
        <v>111</v>
      </c>
      <c r="C192" s="469"/>
      <c r="D192" s="469"/>
      <c r="E192" s="469"/>
      <c r="F192" s="470"/>
      <c r="G192" s="202"/>
      <c r="H192" s="239">
        <v>0</v>
      </c>
    </row>
    <row r="193" spans="1:8" x14ac:dyDescent="0.2">
      <c r="A193" s="203"/>
      <c r="B193" s="229"/>
      <c r="C193" s="201"/>
      <c r="D193" s="201"/>
      <c r="E193" s="201"/>
      <c r="F193" s="201"/>
      <c r="G193" s="201"/>
      <c r="H193" s="229"/>
    </row>
    <row r="194" spans="1:8" x14ac:dyDescent="0.2">
      <c r="A194" s="203"/>
      <c r="B194" s="229"/>
      <c r="C194" s="201"/>
      <c r="D194" s="201"/>
      <c r="E194" s="201"/>
      <c r="F194" s="201"/>
      <c r="G194" s="201"/>
      <c r="H194" s="229"/>
    </row>
    <row r="195" spans="1:8" x14ac:dyDescent="0.2">
      <c r="A195" s="203"/>
      <c r="B195" s="229"/>
      <c r="C195" s="201"/>
      <c r="D195" s="201"/>
      <c r="E195" s="201"/>
      <c r="F195" s="201"/>
      <c r="G195" s="201"/>
      <c r="H195" s="229"/>
    </row>
    <row r="196" spans="1:8" x14ac:dyDescent="0.2">
      <c r="A196" s="203"/>
      <c r="B196" s="229"/>
      <c r="C196" s="201"/>
      <c r="D196" s="201"/>
      <c r="E196" s="201"/>
      <c r="F196" s="201"/>
      <c r="G196" s="201"/>
      <c r="H196" s="229"/>
    </row>
    <row r="197" spans="1:8" x14ac:dyDescent="0.2">
      <c r="A197" s="203"/>
      <c r="B197" s="229"/>
      <c r="C197" s="201"/>
      <c r="D197" s="201"/>
      <c r="E197" s="201"/>
      <c r="F197" s="201"/>
      <c r="G197" s="201"/>
      <c r="H197" s="229"/>
    </row>
    <row r="198" spans="1:8" x14ac:dyDescent="0.2">
      <c r="A198" s="203"/>
      <c r="B198" s="229"/>
      <c r="C198" s="201"/>
      <c r="D198" s="201"/>
      <c r="E198" s="201"/>
      <c r="F198" s="201"/>
      <c r="G198" s="201"/>
      <c r="H198" s="229"/>
    </row>
    <row r="199" spans="1:8" x14ac:dyDescent="0.2">
      <c r="A199" s="203"/>
      <c r="B199" s="229"/>
      <c r="C199" s="201"/>
      <c r="D199" s="201"/>
      <c r="E199" s="201"/>
      <c r="F199" s="201"/>
      <c r="G199" s="201"/>
      <c r="H199" s="229"/>
    </row>
    <row r="200" spans="1:8" x14ac:dyDescent="0.2">
      <c r="A200" s="203"/>
      <c r="B200" s="229"/>
      <c r="C200" s="201"/>
      <c r="D200" s="201"/>
      <c r="E200" s="201"/>
      <c r="F200" s="201"/>
      <c r="G200" s="201"/>
      <c r="H200" s="229"/>
    </row>
    <row r="201" spans="1:8" x14ac:dyDescent="0.2">
      <c r="A201" s="203"/>
      <c r="B201" s="229"/>
      <c r="C201" s="201"/>
      <c r="D201" s="201"/>
      <c r="E201" s="201"/>
      <c r="F201" s="201"/>
      <c r="G201" s="201"/>
      <c r="H201" s="229"/>
    </row>
    <row r="202" spans="1:8" x14ac:dyDescent="0.2">
      <c r="A202" s="240"/>
      <c r="B202" s="228"/>
      <c r="C202" s="228"/>
      <c r="D202" s="229"/>
      <c r="E202" s="229"/>
      <c r="F202" s="229"/>
      <c r="G202" s="229"/>
      <c r="H202" s="229"/>
    </row>
    <row r="203" spans="1:8" x14ac:dyDescent="0.2">
      <c r="A203" s="201"/>
      <c r="B203" s="201"/>
      <c r="C203" s="229"/>
      <c r="D203" s="229"/>
      <c r="E203" s="201"/>
      <c r="F203" s="201"/>
      <c r="G203" s="201"/>
      <c r="H203" s="201"/>
    </row>
    <row r="204" spans="1:8" x14ac:dyDescent="0.2">
      <c r="A204" s="201"/>
      <c r="B204" s="201"/>
      <c r="C204" s="229"/>
      <c r="D204" s="229"/>
      <c r="E204" s="201"/>
      <c r="F204" s="201"/>
      <c r="G204" s="201"/>
      <c r="H204" s="201"/>
    </row>
    <row r="205" spans="1:8" x14ac:dyDescent="0.2">
      <c r="A205" s="201"/>
      <c r="B205" s="201"/>
      <c r="C205" s="229"/>
      <c r="D205" s="229"/>
      <c r="E205" s="201"/>
      <c r="F205" s="201"/>
      <c r="G205" s="201"/>
      <c r="H205" s="201"/>
    </row>
    <row r="206" spans="1:8" x14ac:dyDescent="0.2">
      <c r="A206" s="201"/>
      <c r="B206" s="201"/>
      <c r="C206" s="229"/>
      <c r="D206" s="229"/>
      <c r="E206" s="201"/>
      <c r="F206" s="201"/>
      <c r="G206" s="201"/>
      <c r="H206" s="201"/>
    </row>
    <row r="207" spans="1:8" x14ac:dyDescent="0.2">
      <c r="A207" s="201"/>
      <c r="B207" s="201"/>
      <c r="C207" s="201"/>
      <c r="D207" s="201"/>
      <c r="E207" s="201"/>
      <c r="F207" s="201"/>
      <c r="G207" s="201"/>
      <c r="H207" s="201"/>
    </row>
    <row r="208" spans="1:8" ht="15" x14ac:dyDescent="0.25">
      <c r="A208" s="340" t="s">
        <v>2</v>
      </c>
      <c r="B208" s="233" t="s">
        <v>3</v>
      </c>
      <c r="C208" s="234"/>
      <c r="D208" s="234"/>
      <c r="E208" s="234"/>
      <c r="F208" s="235"/>
      <c r="G208" s="236" t="s">
        <v>19</v>
      </c>
      <c r="H208" s="233" t="s">
        <v>13</v>
      </c>
    </row>
    <row r="209" spans="1:8" ht="15.75" x14ac:dyDescent="0.25">
      <c r="A209" s="241">
        <v>155.38</v>
      </c>
      <c r="B209" s="242" t="s">
        <v>82</v>
      </c>
      <c r="C209" s="242"/>
      <c r="D209" s="242"/>
      <c r="E209" s="242"/>
      <c r="F209" s="242"/>
      <c r="G209" s="202"/>
      <c r="H209" s="243">
        <v>0</v>
      </c>
    </row>
    <row r="210" spans="1:8" ht="15.75" x14ac:dyDescent="0.25">
      <c r="A210" s="238">
        <v>155.54</v>
      </c>
      <c r="B210" s="468" t="s">
        <v>83</v>
      </c>
      <c r="C210" s="469"/>
      <c r="D210" s="469"/>
      <c r="E210" s="469"/>
      <c r="F210" s="470"/>
      <c r="G210" s="244"/>
      <c r="H210" s="239">
        <v>0</v>
      </c>
    </row>
    <row r="211" spans="1:8" ht="15.75" x14ac:dyDescent="0.25">
      <c r="A211" s="331">
        <v>156.76</v>
      </c>
      <c r="B211" s="468" t="s">
        <v>116</v>
      </c>
      <c r="C211" s="469"/>
      <c r="D211" s="469"/>
      <c r="E211" s="469"/>
      <c r="F211" s="470"/>
      <c r="G211" s="202"/>
      <c r="H211" s="239">
        <v>0</v>
      </c>
    </row>
    <row r="212" spans="1:8" ht="12.75" customHeight="1" x14ac:dyDescent="0.25">
      <c r="A212" s="245"/>
      <c r="B212" s="246"/>
      <c r="C212" s="246"/>
      <c r="D212" s="246"/>
      <c r="E212" s="246"/>
      <c r="F212" s="246"/>
      <c r="G212" s="229"/>
      <c r="H212" s="247"/>
    </row>
    <row r="213" spans="1:8" ht="12.75" customHeight="1" x14ac:dyDescent="0.25">
      <c r="A213" s="245"/>
      <c r="B213" s="246"/>
      <c r="C213" s="246"/>
      <c r="D213" s="246"/>
      <c r="E213" s="246"/>
      <c r="F213" s="246"/>
      <c r="G213" s="229"/>
      <c r="H213" s="247"/>
    </row>
    <row r="214" spans="1:8" ht="12.75" customHeight="1" x14ac:dyDescent="0.25">
      <c r="A214" s="245"/>
      <c r="B214" s="246"/>
      <c r="C214" s="246"/>
      <c r="D214" s="246"/>
      <c r="E214" s="246"/>
      <c r="F214" s="246"/>
      <c r="G214" s="229"/>
      <c r="H214" s="247"/>
    </row>
    <row r="215" spans="1:8" ht="12.75" customHeight="1" x14ac:dyDescent="0.25">
      <c r="A215" s="245"/>
      <c r="B215" s="246"/>
      <c r="C215" s="246"/>
      <c r="D215" s="246"/>
      <c r="E215" s="246"/>
      <c r="F215" s="246"/>
      <c r="G215" s="229"/>
      <c r="H215" s="247"/>
    </row>
    <row r="216" spans="1:8" ht="12.75" customHeight="1" x14ac:dyDescent="0.25">
      <c r="A216" s="245"/>
      <c r="B216" s="246"/>
      <c r="C216" s="246"/>
      <c r="D216" s="246"/>
      <c r="E216" s="246"/>
      <c r="F216" s="246"/>
      <c r="G216" s="229"/>
      <c r="H216" s="247"/>
    </row>
    <row r="217" spans="1:8" ht="12.75" customHeight="1" x14ac:dyDescent="0.25">
      <c r="A217" s="245"/>
      <c r="B217" s="246"/>
      <c r="C217" s="246"/>
      <c r="D217" s="246"/>
      <c r="E217" s="246"/>
      <c r="F217" s="246"/>
      <c r="G217" s="229"/>
      <c r="H217" s="247"/>
    </row>
    <row r="218" spans="1:8" ht="12.75" customHeight="1" x14ac:dyDescent="0.25">
      <c r="A218" s="245"/>
      <c r="B218" s="246"/>
      <c r="C218" s="246"/>
      <c r="D218" s="246"/>
      <c r="E218" s="246"/>
      <c r="F218" s="246"/>
      <c r="G218" s="229"/>
      <c r="H218" s="247"/>
    </row>
    <row r="219" spans="1:8" ht="12.75" customHeight="1" x14ac:dyDescent="0.25">
      <c r="A219" s="245"/>
      <c r="B219" s="246"/>
      <c r="C219" s="246"/>
      <c r="D219" s="246"/>
      <c r="E219" s="246"/>
      <c r="F219" s="246"/>
      <c r="G219" s="229"/>
      <c r="H219" s="247"/>
    </row>
    <row r="220" spans="1:8" ht="12.75" customHeight="1" x14ac:dyDescent="0.25">
      <c r="A220" s="245"/>
      <c r="B220" s="246"/>
      <c r="C220" s="246"/>
      <c r="D220" s="246"/>
      <c r="E220" s="246"/>
      <c r="F220" s="246"/>
      <c r="G220" s="229"/>
      <c r="H220" s="247"/>
    </row>
    <row r="221" spans="1:8" ht="12.75" customHeight="1" x14ac:dyDescent="0.25">
      <c r="A221" s="245"/>
      <c r="B221" s="246"/>
      <c r="C221" s="246"/>
      <c r="D221" s="246"/>
      <c r="E221" s="246"/>
      <c r="F221" s="246"/>
      <c r="G221" s="229"/>
      <c r="H221" s="247"/>
    </row>
    <row r="222" spans="1:8" ht="12.75" customHeight="1" x14ac:dyDescent="0.25">
      <c r="A222" s="245"/>
      <c r="B222" s="246"/>
      <c r="C222" s="246"/>
      <c r="D222" s="246"/>
      <c r="E222" s="246"/>
      <c r="F222" s="246"/>
      <c r="G222" s="229"/>
      <c r="H222" s="247"/>
    </row>
    <row r="223" spans="1:8" ht="12.75" customHeight="1" x14ac:dyDescent="0.25">
      <c r="A223" s="245"/>
      <c r="B223" s="246"/>
      <c r="C223" s="246"/>
      <c r="D223" s="246"/>
      <c r="E223" s="246"/>
      <c r="F223" s="246"/>
      <c r="G223" s="229"/>
      <c r="H223" s="247"/>
    </row>
    <row r="224" spans="1:8" ht="12.75" customHeight="1" x14ac:dyDescent="0.25">
      <c r="A224" s="245"/>
      <c r="B224" s="246"/>
      <c r="C224" s="246"/>
      <c r="D224" s="246"/>
      <c r="E224" s="246"/>
      <c r="F224" s="246"/>
      <c r="G224" s="229"/>
      <c r="H224" s="247"/>
    </row>
    <row r="225" spans="1:8" ht="12.75" customHeight="1" x14ac:dyDescent="0.2">
      <c r="A225" s="231"/>
      <c r="B225" s="229"/>
      <c r="C225" s="229"/>
      <c r="D225" s="229"/>
      <c r="E225" s="229"/>
      <c r="F225" s="229"/>
      <c r="G225" s="229"/>
      <c r="H225" s="204"/>
    </row>
    <row r="226" spans="1:8" ht="12.75" customHeight="1" x14ac:dyDescent="0.2">
      <c r="A226" s="229"/>
      <c r="B226" s="229"/>
      <c r="C226" s="229"/>
      <c r="D226" s="229"/>
      <c r="E226" s="229"/>
      <c r="F226" s="229"/>
      <c r="G226" s="229"/>
      <c r="H226" s="229"/>
    </row>
    <row r="227" spans="1:8" ht="15" x14ac:dyDescent="0.25">
      <c r="A227" s="340" t="s">
        <v>2</v>
      </c>
      <c r="B227" s="233" t="s">
        <v>3</v>
      </c>
      <c r="C227" s="234"/>
      <c r="D227" s="234"/>
      <c r="E227" s="234"/>
      <c r="F227" s="235"/>
      <c r="G227" s="236" t="s">
        <v>19</v>
      </c>
      <c r="H227" s="233" t="s">
        <v>13</v>
      </c>
    </row>
    <row r="228" spans="1:8" ht="15.75" x14ac:dyDescent="0.25">
      <c r="A228" s="332">
        <v>156.77000000000001</v>
      </c>
      <c r="B228" s="467" t="s">
        <v>117</v>
      </c>
      <c r="C228" s="467"/>
      <c r="D228" s="467"/>
      <c r="E228" s="467"/>
      <c r="F228" s="467"/>
      <c r="G228" s="244"/>
      <c r="H228" s="243">
        <v>0</v>
      </c>
    </row>
    <row r="229" spans="1:8" ht="16.5" thickBot="1" x14ac:dyDescent="0.3">
      <c r="A229" s="238">
        <v>155.4</v>
      </c>
      <c r="B229" s="467" t="s">
        <v>84</v>
      </c>
      <c r="C229" s="467"/>
      <c r="D229" s="467"/>
      <c r="E229" s="467"/>
      <c r="F229" s="467"/>
      <c r="G229" s="248"/>
      <c r="H229" s="239">
        <v>0</v>
      </c>
    </row>
    <row r="230" spans="1:8" ht="16.5" thickBot="1" x14ac:dyDescent="0.3">
      <c r="A230" s="252">
        <v>156.78</v>
      </c>
      <c r="B230" s="485" t="s">
        <v>91</v>
      </c>
      <c r="C230" s="485"/>
      <c r="D230" s="485"/>
      <c r="E230" s="485"/>
      <c r="F230" s="485"/>
      <c r="G230" s="250"/>
      <c r="H230" s="251">
        <v>0</v>
      </c>
    </row>
    <row r="231" spans="1:8" ht="16.5" thickTop="1" x14ac:dyDescent="0.25">
      <c r="A231" s="278"/>
      <c r="B231" s="279"/>
      <c r="C231" s="279"/>
      <c r="D231" s="279"/>
      <c r="E231" s="279"/>
      <c r="F231" s="279"/>
      <c r="G231" s="280"/>
      <c r="H231" s="281"/>
    </row>
    <row r="232" spans="1:8" ht="18.75" customHeight="1" x14ac:dyDescent="0.2">
      <c r="A232" s="484" t="s">
        <v>95</v>
      </c>
      <c r="B232" s="484"/>
      <c r="C232" s="484"/>
      <c r="D232" s="484"/>
      <c r="E232" s="484"/>
      <c r="F232" s="484"/>
      <c r="G232" s="484"/>
      <c r="H232" s="484"/>
    </row>
    <row r="233" spans="1:8" ht="14.45" customHeight="1" x14ac:dyDescent="0.25">
      <c r="A233" s="341" t="s">
        <v>2</v>
      </c>
      <c r="B233" s="283" t="s">
        <v>3</v>
      </c>
      <c r="C233" s="283"/>
      <c r="D233" s="283"/>
      <c r="E233" s="283"/>
      <c r="F233" s="284"/>
      <c r="G233" s="285" t="s">
        <v>19</v>
      </c>
      <c r="H233" s="282" t="s">
        <v>13</v>
      </c>
    </row>
    <row r="234" spans="1:8" ht="15.75" x14ac:dyDescent="0.25">
      <c r="A234" s="225"/>
      <c r="B234" s="414" t="s">
        <v>118</v>
      </c>
      <c r="C234" s="415"/>
      <c r="D234" s="415"/>
      <c r="E234" s="415"/>
      <c r="F234" s="416"/>
      <c r="G234" s="260" t="str">
        <f>IF(H72=TRUE,154.593,"")</f>
        <v/>
      </c>
      <c r="H234" s="286">
        <v>0</v>
      </c>
    </row>
    <row r="235" spans="1:8" ht="15.75" x14ac:dyDescent="0.25">
      <c r="A235" s="225"/>
      <c r="B235" s="414" t="s">
        <v>119</v>
      </c>
      <c r="C235" s="415"/>
      <c r="D235" s="415"/>
      <c r="E235" s="415"/>
      <c r="F235" s="416"/>
      <c r="G235" s="260"/>
      <c r="H235" s="286">
        <v>0</v>
      </c>
    </row>
    <row r="236" spans="1:8" ht="15.75" x14ac:dyDescent="0.25">
      <c r="A236" s="225">
        <v>154.60900000000001</v>
      </c>
      <c r="B236" s="297" t="s">
        <v>123</v>
      </c>
      <c r="C236" s="298"/>
      <c r="D236" s="298"/>
      <c r="E236" s="298"/>
      <c r="F236" s="299"/>
      <c r="G236" s="260"/>
      <c r="H236" s="286">
        <v>0</v>
      </c>
    </row>
    <row r="237" spans="1:8" ht="15" customHeight="1" x14ac:dyDescent="0.25">
      <c r="A237" s="225"/>
      <c r="B237" s="414" t="s">
        <v>120</v>
      </c>
      <c r="C237" s="415"/>
      <c r="D237" s="415"/>
      <c r="E237" s="415"/>
      <c r="F237" s="416"/>
      <c r="G237" s="260"/>
      <c r="H237" s="286">
        <v>0</v>
      </c>
    </row>
    <row r="238" spans="1:8" ht="15" customHeight="1" x14ac:dyDescent="0.25">
      <c r="A238" s="259"/>
      <c r="B238" s="414" t="s">
        <v>122</v>
      </c>
      <c r="C238" s="415"/>
      <c r="D238" s="415"/>
      <c r="E238" s="415"/>
      <c r="F238" s="416"/>
      <c r="G238" s="260"/>
      <c r="H238" s="286">
        <v>0</v>
      </c>
    </row>
    <row r="239" spans="1:8" ht="15" customHeight="1" x14ac:dyDescent="0.25">
      <c r="A239" s="296">
        <v>157.63</v>
      </c>
      <c r="B239" s="414" t="s">
        <v>85</v>
      </c>
      <c r="C239" s="415"/>
      <c r="D239" s="415"/>
      <c r="E239" s="415"/>
      <c r="F239" s="416"/>
      <c r="G239" s="260"/>
      <c r="H239" s="286">
        <v>0</v>
      </c>
    </row>
    <row r="240" spans="1:8" ht="15" customHeight="1" x14ac:dyDescent="0.25">
      <c r="A240" s="225">
        <v>157.62899999999999</v>
      </c>
      <c r="B240" s="414" t="s">
        <v>86</v>
      </c>
      <c r="C240" s="415"/>
      <c r="D240" s="415"/>
      <c r="E240" s="415"/>
      <c r="F240" s="416"/>
      <c r="G240" s="260"/>
      <c r="H240" s="286">
        <v>0</v>
      </c>
    </row>
    <row r="241" spans="1:8" ht="15" customHeight="1" x14ac:dyDescent="0.25">
      <c r="A241" s="225">
        <v>154.60599999999999</v>
      </c>
      <c r="B241" s="414" t="s">
        <v>87</v>
      </c>
      <c r="C241" s="415"/>
      <c r="D241" s="415"/>
      <c r="E241" s="415"/>
      <c r="F241" s="416"/>
      <c r="G241" s="260"/>
      <c r="H241" s="286">
        <v>0</v>
      </c>
    </row>
    <row r="242" spans="1:8" ht="15" customHeight="1" x14ac:dyDescent="0.25">
      <c r="A242" s="280"/>
      <c r="B242" s="288"/>
      <c r="C242" s="288"/>
      <c r="D242" s="288"/>
      <c r="E242" s="288"/>
      <c r="F242" s="288"/>
      <c r="G242" s="287"/>
      <c r="H242" s="281"/>
    </row>
    <row r="243" spans="1:8" ht="15" customHeight="1" x14ac:dyDescent="0.25">
      <c r="A243" s="280"/>
      <c r="B243" s="288"/>
      <c r="C243" s="288"/>
      <c r="D243" s="288"/>
      <c r="E243" s="288"/>
      <c r="F243" s="288"/>
      <c r="G243" s="287"/>
      <c r="H243" s="281"/>
    </row>
    <row r="244" spans="1:8" ht="15" customHeight="1" x14ac:dyDescent="0.25">
      <c r="A244" s="280"/>
      <c r="B244" s="288"/>
      <c r="C244" s="288"/>
      <c r="D244" s="288"/>
      <c r="E244" s="288"/>
      <c r="F244" s="288"/>
      <c r="G244" s="287"/>
      <c r="H244" s="281"/>
    </row>
    <row r="245" spans="1:8" ht="15" customHeight="1" x14ac:dyDescent="0.25">
      <c r="A245" s="280"/>
      <c r="B245" s="288"/>
      <c r="C245" s="288"/>
      <c r="D245" s="288"/>
      <c r="E245" s="288"/>
      <c r="F245" s="288"/>
      <c r="G245" s="287"/>
      <c r="H245" s="281"/>
    </row>
    <row r="246" spans="1:8" ht="15" customHeight="1" x14ac:dyDescent="0.25">
      <c r="A246" s="280"/>
      <c r="B246" s="288"/>
      <c r="C246" s="288"/>
      <c r="D246" s="288"/>
      <c r="E246" s="288"/>
      <c r="F246" s="288"/>
      <c r="G246" s="287"/>
      <c r="H246" s="281"/>
    </row>
    <row r="247" spans="1:8" ht="15" customHeight="1" x14ac:dyDescent="0.25">
      <c r="A247" s="280"/>
      <c r="B247" s="288"/>
      <c r="C247" s="288"/>
      <c r="D247" s="288"/>
      <c r="E247" s="288"/>
      <c r="F247" s="288"/>
      <c r="G247" s="287"/>
      <c r="H247" s="281"/>
    </row>
    <row r="248" spans="1:8" ht="15" customHeight="1" x14ac:dyDescent="0.25">
      <c r="A248" s="280"/>
      <c r="B248" s="288"/>
      <c r="C248" s="288"/>
      <c r="D248" s="288"/>
      <c r="E248" s="288"/>
      <c r="F248" s="288"/>
      <c r="G248" s="287"/>
      <c r="H248" s="281"/>
    </row>
    <row r="249" spans="1:8" ht="15" customHeight="1" x14ac:dyDescent="0.25">
      <c r="A249" s="280"/>
      <c r="B249" s="288"/>
      <c r="C249" s="288"/>
      <c r="D249" s="288"/>
      <c r="E249" s="288"/>
      <c r="F249" s="288"/>
      <c r="G249" s="287"/>
      <c r="H249" s="281"/>
    </row>
    <row r="250" spans="1:8" ht="15" customHeight="1" x14ac:dyDescent="0.25">
      <c r="A250" s="280"/>
      <c r="B250" s="288"/>
      <c r="C250" s="288"/>
      <c r="D250" s="288"/>
      <c r="E250" s="288"/>
      <c r="F250" s="288"/>
      <c r="G250" s="287"/>
      <c r="H250" s="281"/>
    </row>
    <row r="251" spans="1:8" ht="15" customHeight="1" x14ac:dyDescent="0.25">
      <c r="A251" s="280"/>
      <c r="B251" s="288"/>
      <c r="C251" s="288"/>
      <c r="D251" s="288"/>
      <c r="E251" s="288"/>
      <c r="F251" s="288"/>
      <c r="G251" s="287"/>
      <c r="H251" s="281"/>
    </row>
    <row r="252" spans="1:8" ht="15" customHeight="1" x14ac:dyDescent="0.25">
      <c r="A252" s="280"/>
      <c r="B252" s="288"/>
      <c r="C252" s="288"/>
      <c r="D252" s="288"/>
      <c r="E252" s="288"/>
      <c r="F252" s="288"/>
      <c r="G252" s="287"/>
      <c r="H252" s="281"/>
    </row>
    <row r="253" spans="1:8" ht="15" customHeight="1" x14ac:dyDescent="0.25">
      <c r="A253" s="280"/>
      <c r="B253" s="288"/>
      <c r="C253" s="288"/>
      <c r="D253" s="288"/>
      <c r="E253" s="288"/>
      <c r="F253" s="288"/>
      <c r="G253" s="287"/>
      <c r="H253" s="281"/>
    </row>
    <row r="254" spans="1:8" ht="15" customHeight="1" x14ac:dyDescent="0.25">
      <c r="A254" s="280"/>
      <c r="B254" s="288"/>
      <c r="C254" s="288"/>
      <c r="D254" s="288"/>
      <c r="E254" s="288"/>
      <c r="F254" s="288"/>
      <c r="G254" s="287"/>
      <c r="H254" s="281"/>
    </row>
    <row r="255" spans="1:8" ht="15" customHeight="1" x14ac:dyDescent="0.25">
      <c r="A255" s="280"/>
      <c r="B255" s="288"/>
      <c r="C255" s="288"/>
      <c r="D255" s="288"/>
      <c r="E255" s="288"/>
      <c r="F255" s="288"/>
      <c r="G255" s="287"/>
      <c r="H255" s="281"/>
    </row>
    <row r="256" spans="1:8" ht="15" customHeight="1" x14ac:dyDescent="0.25">
      <c r="A256" s="280"/>
      <c r="B256" s="288"/>
      <c r="C256" s="288"/>
      <c r="D256" s="288"/>
      <c r="E256" s="288"/>
      <c r="F256" s="288"/>
      <c r="G256" s="287"/>
      <c r="H256" s="281"/>
    </row>
    <row r="257" spans="1:8" ht="15" customHeight="1" x14ac:dyDescent="0.25">
      <c r="A257" s="280"/>
      <c r="B257" s="288"/>
      <c r="C257" s="288"/>
      <c r="D257" s="288"/>
      <c r="E257" s="288"/>
      <c r="F257" s="288"/>
      <c r="G257" s="287"/>
      <c r="H257" s="281"/>
    </row>
    <row r="258" spans="1:8" ht="15" customHeight="1" x14ac:dyDescent="0.25">
      <c r="A258" s="280"/>
      <c r="B258" s="288"/>
      <c r="C258" s="288"/>
      <c r="D258" s="288"/>
      <c r="E258" s="288"/>
      <c r="F258" s="288"/>
      <c r="G258" s="287"/>
      <c r="H258" s="281"/>
    </row>
    <row r="259" spans="1:8" ht="15" customHeight="1" x14ac:dyDescent="0.25">
      <c r="A259" s="280"/>
      <c r="B259" s="288"/>
      <c r="C259" s="288"/>
      <c r="D259" s="288"/>
      <c r="E259" s="288"/>
      <c r="F259" s="288"/>
      <c r="G259" s="287"/>
      <c r="H259" s="281"/>
    </row>
    <row r="260" spans="1:8" ht="15" customHeight="1" x14ac:dyDescent="0.25">
      <c r="A260" s="280"/>
      <c r="B260" s="288"/>
      <c r="C260" s="288"/>
      <c r="D260" s="288"/>
      <c r="E260" s="288"/>
      <c r="F260" s="288"/>
      <c r="G260" s="287"/>
      <c r="H260" s="281"/>
    </row>
    <row r="261" spans="1:8" ht="15" customHeight="1" x14ac:dyDescent="0.25">
      <c r="A261" s="280"/>
      <c r="B261" s="288"/>
      <c r="C261" s="288"/>
      <c r="D261" s="288"/>
      <c r="E261" s="288"/>
      <c r="F261" s="288"/>
      <c r="G261" s="287"/>
      <c r="H261" s="281"/>
    </row>
    <row r="262" spans="1:8" ht="15" customHeight="1" x14ac:dyDescent="0.25">
      <c r="A262" s="280"/>
      <c r="B262" s="288"/>
      <c r="C262" s="288"/>
      <c r="D262" s="288"/>
      <c r="E262" s="288"/>
      <c r="F262" s="288"/>
      <c r="G262" s="287"/>
      <c r="H262" s="281"/>
    </row>
    <row r="263" spans="1:8" ht="15" customHeight="1" x14ac:dyDescent="0.25">
      <c r="A263" s="280"/>
      <c r="B263" s="288"/>
      <c r="C263" s="288"/>
      <c r="D263" s="288"/>
      <c r="E263" s="288"/>
      <c r="F263" s="288"/>
      <c r="G263" s="287"/>
      <c r="H263" s="281"/>
    </row>
    <row r="264" spans="1:8" ht="15" customHeight="1" x14ac:dyDescent="0.25">
      <c r="A264" s="280"/>
      <c r="B264" s="288"/>
      <c r="C264" s="288"/>
      <c r="D264" s="288"/>
      <c r="E264" s="288"/>
      <c r="F264" s="288"/>
      <c r="G264" s="287"/>
      <c r="H264" s="281"/>
    </row>
    <row r="265" spans="1:8" ht="15" customHeight="1" x14ac:dyDescent="0.25">
      <c r="A265" s="280"/>
      <c r="B265" s="288"/>
      <c r="C265" s="288"/>
      <c r="D265" s="288"/>
      <c r="E265" s="288"/>
      <c r="F265" s="288"/>
      <c r="G265" s="287"/>
      <c r="H265" s="281"/>
    </row>
    <row r="266" spans="1:8" ht="15" customHeight="1" x14ac:dyDescent="0.25">
      <c r="A266" s="280"/>
      <c r="B266" s="288"/>
      <c r="C266" s="288"/>
      <c r="D266" s="288"/>
      <c r="E266" s="288"/>
      <c r="F266" s="288"/>
      <c r="G266" s="287"/>
      <c r="H266" s="281"/>
    </row>
    <row r="267" spans="1:8" ht="15" customHeight="1" x14ac:dyDescent="0.2">
      <c r="A267" s="413" t="s">
        <v>96</v>
      </c>
      <c r="B267" s="413"/>
      <c r="C267" s="413"/>
      <c r="D267" s="413"/>
      <c r="E267" s="413"/>
      <c r="F267" s="413"/>
      <c r="G267" s="413"/>
      <c r="H267" s="413"/>
    </row>
    <row r="268" spans="1:8" ht="15" customHeight="1" x14ac:dyDescent="0.2">
      <c r="A268" s="411"/>
      <c r="B268" s="411"/>
      <c r="C268" s="411"/>
      <c r="D268" s="411"/>
      <c r="E268" s="411"/>
      <c r="F268" s="411"/>
      <c r="G268" s="411"/>
      <c r="H268" s="411"/>
    </row>
    <row r="269" spans="1:8" ht="15" customHeight="1" x14ac:dyDescent="0.2">
      <c r="A269" s="411"/>
      <c r="B269" s="411"/>
      <c r="C269" s="411"/>
      <c r="D269" s="411"/>
      <c r="E269" s="411"/>
      <c r="F269" s="411"/>
      <c r="G269" s="411"/>
      <c r="H269" s="411"/>
    </row>
    <row r="270" spans="1:8" ht="15" customHeight="1" x14ac:dyDescent="0.25">
      <c r="A270" s="342" t="s">
        <v>2</v>
      </c>
      <c r="B270" s="343" t="s">
        <v>3</v>
      </c>
      <c r="C270" s="343"/>
      <c r="D270" s="343"/>
      <c r="E270" s="343"/>
      <c r="F270" s="344"/>
      <c r="G270" s="345" t="s">
        <v>19</v>
      </c>
      <c r="H270" s="342" t="s">
        <v>13</v>
      </c>
    </row>
    <row r="271" spans="1:8" ht="15" customHeight="1" x14ac:dyDescent="0.25">
      <c r="A271" s="346">
        <v>150.58099999999999</v>
      </c>
      <c r="B271" s="464" t="s">
        <v>88</v>
      </c>
      <c r="C271" s="465"/>
      <c r="D271" s="465"/>
      <c r="E271" s="465"/>
      <c r="F271" s="466"/>
      <c r="G271" s="347"/>
      <c r="H271" s="348">
        <v>0</v>
      </c>
    </row>
    <row r="272" spans="1:8" ht="15" customHeight="1" x14ac:dyDescent="0.25">
      <c r="A272" s="349">
        <v>155.85400000000001</v>
      </c>
      <c r="B272" s="464" t="s">
        <v>114</v>
      </c>
      <c r="C272" s="465"/>
      <c r="D272" s="465"/>
      <c r="E272" s="465"/>
      <c r="F272" s="466"/>
      <c r="G272" s="347"/>
      <c r="H272" s="348">
        <v>0</v>
      </c>
    </row>
    <row r="273" spans="1:8" ht="15" customHeight="1" x14ac:dyDescent="0.25">
      <c r="A273" s="350">
        <v>154.62</v>
      </c>
      <c r="B273" s="464" t="s">
        <v>89</v>
      </c>
      <c r="C273" s="465"/>
      <c r="D273" s="465"/>
      <c r="E273" s="465"/>
      <c r="F273" s="466"/>
      <c r="G273" s="347"/>
      <c r="H273" s="348">
        <v>0</v>
      </c>
    </row>
    <row r="274" spans="1:8" ht="15" customHeight="1" x14ac:dyDescent="0.25">
      <c r="A274" s="351">
        <v>150.96700000000001</v>
      </c>
      <c r="B274" s="408" t="s">
        <v>30</v>
      </c>
      <c r="C274" s="409"/>
      <c r="D274" s="409"/>
      <c r="E274" s="409"/>
      <c r="F274" s="410"/>
      <c r="G274" s="352"/>
      <c r="H274" s="348">
        <v>0</v>
      </c>
    </row>
    <row r="275" spans="1:8" ht="15" customHeight="1" x14ac:dyDescent="0.25">
      <c r="A275" s="351">
        <v>153.029</v>
      </c>
      <c r="B275" s="408" t="s">
        <v>31</v>
      </c>
      <c r="C275" s="409"/>
      <c r="D275" s="409"/>
      <c r="E275" s="409"/>
      <c r="F275" s="410"/>
      <c r="G275" s="346"/>
      <c r="H275" s="348">
        <v>0</v>
      </c>
    </row>
    <row r="276" spans="1:8" ht="15" customHeight="1" x14ac:dyDescent="0.25">
      <c r="A276" s="351">
        <v>156.77699999999999</v>
      </c>
      <c r="B276" s="408" t="s">
        <v>124</v>
      </c>
      <c r="C276" s="409"/>
      <c r="D276" s="409"/>
      <c r="E276" s="409"/>
      <c r="F276" s="409"/>
      <c r="G276" s="353"/>
      <c r="H276" s="354">
        <v>0</v>
      </c>
    </row>
    <row r="277" spans="1:8" ht="15" customHeight="1" x14ac:dyDescent="0.25">
      <c r="A277" s="355"/>
      <c r="B277" s="356"/>
      <c r="C277" s="356"/>
      <c r="D277" s="357"/>
      <c r="E277" s="358"/>
      <c r="F277" s="359"/>
      <c r="G277" s="360"/>
      <c r="H277" s="360"/>
    </row>
    <row r="278" spans="1:8" ht="15" customHeight="1" x14ac:dyDescent="0.3">
      <c r="A278" s="355" t="s">
        <v>121</v>
      </c>
      <c r="B278" s="361"/>
      <c r="C278" s="362"/>
      <c r="D278" s="363"/>
      <c r="E278" s="364"/>
      <c r="F278" s="365"/>
      <c r="G278" s="366"/>
      <c r="H278" s="366"/>
    </row>
    <row r="279" spans="1:8" ht="15" customHeight="1" x14ac:dyDescent="0.3">
      <c r="A279" s="367"/>
      <c r="B279" s="361"/>
      <c r="C279" s="362"/>
      <c r="D279" s="363"/>
      <c r="E279" s="364"/>
      <c r="F279" s="365"/>
      <c r="G279" s="366"/>
      <c r="H279" s="366"/>
    </row>
    <row r="280" spans="1:8" ht="15" customHeight="1" x14ac:dyDescent="0.25">
      <c r="A280" s="368"/>
      <c r="B280" s="369"/>
      <c r="C280" s="370"/>
      <c r="D280" s="371"/>
      <c r="E280" s="372"/>
      <c r="F280" s="373"/>
      <c r="G280" s="459"/>
      <c r="H280" s="460"/>
    </row>
    <row r="281" spans="1:8" ht="15" customHeight="1" x14ac:dyDescent="0.25">
      <c r="A281" s="368"/>
      <c r="B281" s="369"/>
      <c r="C281" s="370"/>
      <c r="D281" s="371"/>
      <c r="E281" s="372"/>
      <c r="F281" s="373"/>
      <c r="G281" s="374"/>
      <c r="H281" s="374"/>
    </row>
    <row r="282" spans="1:8" ht="15" customHeight="1" x14ac:dyDescent="0.3">
      <c r="A282" s="375"/>
      <c r="B282" s="361"/>
      <c r="C282" s="362"/>
      <c r="D282" s="363"/>
      <c r="E282" s="376"/>
      <c r="F282" s="377"/>
      <c r="G282" s="458"/>
      <c r="H282" s="458"/>
    </row>
    <row r="283" spans="1:8" ht="15" customHeight="1" x14ac:dyDescent="0.3">
      <c r="A283" s="378"/>
      <c r="B283" s="379"/>
      <c r="C283" s="380"/>
      <c r="D283" s="381"/>
      <c r="E283" s="364"/>
      <c r="F283" s="365"/>
      <c r="G283" s="366"/>
      <c r="H283" s="366"/>
    </row>
    <row r="284" spans="1:8" ht="15" customHeight="1" x14ac:dyDescent="0.25">
      <c r="A284" s="461"/>
      <c r="B284" s="461"/>
      <c r="C284" s="462"/>
      <c r="D284" s="462"/>
      <c r="E284" s="462"/>
      <c r="F284" s="462"/>
      <c r="G284" s="462"/>
    </row>
    <row r="285" spans="1:8" ht="15" x14ac:dyDescent="0.25">
      <c r="A285" s="55"/>
      <c r="B285" s="55"/>
      <c r="C285" s="58"/>
      <c r="D285" s="58"/>
      <c r="E285" s="58"/>
      <c r="F285" s="58"/>
      <c r="G285" s="58"/>
    </row>
    <row r="286" spans="1:8" ht="15" x14ac:dyDescent="0.25">
      <c r="A286" s="461"/>
      <c r="B286" s="461"/>
      <c r="C286" s="462"/>
      <c r="D286" s="462"/>
      <c r="E286" s="462"/>
      <c r="F286" s="462"/>
      <c r="G286" s="462"/>
    </row>
    <row r="287" spans="1:8" ht="15" x14ac:dyDescent="0.25">
      <c r="A287" s="55"/>
      <c r="B287" s="55"/>
      <c r="C287" s="58"/>
      <c r="D287" s="58"/>
      <c r="E287" s="58"/>
      <c r="F287" s="58"/>
      <c r="G287" s="58"/>
    </row>
    <row r="288" spans="1:8" ht="15" x14ac:dyDescent="0.25">
      <c r="A288" s="461"/>
      <c r="B288" s="461"/>
      <c r="C288" s="462"/>
      <c r="D288" s="462"/>
      <c r="E288" s="462"/>
      <c r="F288" s="462"/>
      <c r="G288" s="462"/>
      <c r="H288" s="1"/>
    </row>
    <row r="289" spans="1:8" ht="15" x14ac:dyDescent="0.25">
      <c r="A289" s="55"/>
      <c r="B289" s="55"/>
      <c r="C289" s="58"/>
      <c r="D289" s="58"/>
      <c r="E289" s="58"/>
      <c r="F289" s="58"/>
      <c r="G289" s="58"/>
      <c r="H289" s="1"/>
    </row>
    <row r="290" spans="1:8" ht="15" x14ac:dyDescent="0.25">
      <c r="A290" s="461"/>
      <c r="B290" s="461"/>
      <c r="C290" s="462"/>
      <c r="D290" s="462"/>
      <c r="E290" s="462"/>
      <c r="F290" s="462"/>
      <c r="G290" s="462"/>
      <c r="H290" s="1"/>
    </row>
    <row r="291" spans="1:8" x14ac:dyDescent="0.2">
      <c r="A291" s="39"/>
      <c r="B291" s="39"/>
      <c r="H291" s="1"/>
    </row>
    <row r="292" spans="1:8" ht="15.75" x14ac:dyDescent="0.25">
      <c r="A292" s="37"/>
      <c r="B292" s="39"/>
      <c r="H292" s="1"/>
    </row>
    <row r="293" spans="1:8" x14ac:dyDescent="0.2">
      <c r="A293" s="39"/>
      <c r="B293" s="39"/>
      <c r="H293" s="1"/>
    </row>
    <row r="294" spans="1:8" ht="15" x14ac:dyDescent="0.25">
      <c r="A294" s="461"/>
      <c r="B294" s="461"/>
      <c r="C294" s="463"/>
      <c r="D294" s="463"/>
      <c r="E294" s="463"/>
      <c r="F294" s="463"/>
      <c r="G294" s="463"/>
      <c r="H294" s="1"/>
    </row>
    <row r="296" spans="1:8" ht="15" x14ac:dyDescent="0.25">
      <c r="A296" s="461"/>
      <c r="B296" s="461"/>
      <c r="C296" s="1"/>
      <c r="D296" s="1"/>
      <c r="E296" s="1"/>
      <c r="F296" s="1"/>
      <c r="G296" s="1"/>
      <c r="H296" s="1"/>
    </row>
    <row r="297" spans="1:8" x14ac:dyDescent="0.2">
      <c r="A297" s="56"/>
      <c r="B297" s="57"/>
      <c r="C297" s="1"/>
      <c r="D297" s="54"/>
      <c r="E297" s="54"/>
      <c r="F297" s="1"/>
      <c r="G297" s="1"/>
      <c r="H297" s="1"/>
    </row>
  </sheetData>
  <sheetProtection password="EFDA" sheet="1" scenarios="1" selectLockedCells="1"/>
  <protectedRanges>
    <protectedRange sqref="G70:G73" name="Bereich1"/>
  </protectedRanges>
  <mergeCells count="76">
    <mergeCell ref="A174:H174"/>
    <mergeCell ref="A160:H160"/>
    <mergeCell ref="A176:H176"/>
    <mergeCell ref="B170:F170"/>
    <mergeCell ref="B171:F171"/>
    <mergeCell ref="B173:F173"/>
    <mergeCell ref="B241:F241"/>
    <mergeCell ref="B238:F238"/>
    <mergeCell ref="A129:H129"/>
    <mergeCell ref="A145:H145"/>
    <mergeCell ref="D154:F154"/>
    <mergeCell ref="D147:F147"/>
    <mergeCell ref="D148:F148"/>
    <mergeCell ref="D153:F153"/>
    <mergeCell ref="G139:H139"/>
    <mergeCell ref="D149:E149"/>
    <mergeCell ref="D150:E150"/>
    <mergeCell ref="D151:E151"/>
    <mergeCell ref="D152:F152"/>
    <mergeCell ref="D155:F155"/>
    <mergeCell ref="A232:H232"/>
    <mergeCell ref="B230:F230"/>
    <mergeCell ref="B229:F229"/>
    <mergeCell ref="B210:F210"/>
    <mergeCell ref="B239:F239"/>
    <mergeCell ref="B240:F240"/>
    <mergeCell ref="B190:F190"/>
    <mergeCell ref="B191:F191"/>
    <mergeCell ref="B192:F192"/>
    <mergeCell ref="B211:F211"/>
    <mergeCell ref="B228:F228"/>
    <mergeCell ref="A267:H269"/>
    <mergeCell ref="B271:F271"/>
    <mergeCell ref="B272:F272"/>
    <mergeCell ref="B273:F273"/>
    <mergeCell ref="B276:F276"/>
    <mergeCell ref="G282:H282"/>
    <mergeCell ref="G280:H280"/>
    <mergeCell ref="A296:B296"/>
    <mergeCell ref="A290:B290"/>
    <mergeCell ref="C290:G290"/>
    <mergeCell ref="A294:B294"/>
    <mergeCell ref="C294:G294"/>
    <mergeCell ref="A286:B286"/>
    <mergeCell ref="A288:B288"/>
    <mergeCell ref="C288:G288"/>
    <mergeCell ref="C286:G286"/>
    <mergeCell ref="A284:B284"/>
    <mergeCell ref="C284:G284"/>
    <mergeCell ref="A69:B69"/>
    <mergeCell ref="B97:B107"/>
    <mergeCell ref="H70:H71"/>
    <mergeCell ref="D69:F69"/>
    <mergeCell ref="A11:H12"/>
    <mergeCell ref="A59:H62"/>
    <mergeCell ref="A20:B20"/>
    <mergeCell ref="C20:G20"/>
    <mergeCell ref="A24:B24"/>
    <mergeCell ref="C24:G24"/>
    <mergeCell ref="A56:H58"/>
    <mergeCell ref="G142:H142"/>
    <mergeCell ref="G127:H127"/>
    <mergeCell ref="B274:F274"/>
    <mergeCell ref="B275:F275"/>
    <mergeCell ref="A8:H10"/>
    <mergeCell ref="A110:H112"/>
    <mergeCell ref="B234:F234"/>
    <mergeCell ref="B235:F235"/>
    <mergeCell ref="B237:F237"/>
    <mergeCell ref="G125:H125"/>
    <mergeCell ref="G87:H87"/>
    <mergeCell ref="G96:H96"/>
    <mergeCell ref="G107:H107"/>
    <mergeCell ref="D108:F108"/>
    <mergeCell ref="D88:F88"/>
    <mergeCell ref="D97:F97"/>
  </mergeCells>
  <conditionalFormatting sqref="H70 H116:H124 H140 H74:H76 H131:H138 H190:H192 H228 H230:H231 H161:H168 H271:H273 H147:H159 H209:H224">
    <cfRule type="cellIs" dxfId="30" priority="90" operator="greaterThan">
      <formula>0</formula>
    </cfRule>
  </conditionalFormatting>
  <conditionalFormatting sqref="H78">
    <cfRule type="cellIs" dxfId="29" priority="88" operator="greaterThan">
      <formula>0</formula>
    </cfRule>
  </conditionalFormatting>
  <conditionalFormatting sqref="H88">
    <cfRule type="cellIs" dxfId="28" priority="87" operator="greaterThan">
      <formula>0</formula>
    </cfRule>
  </conditionalFormatting>
  <conditionalFormatting sqref="H97">
    <cfRule type="cellIs" dxfId="27" priority="86" operator="greaterThan">
      <formula>0</formula>
    </cfRule>
  </conditionalFormatting>
  <conditionalFormatting sqref="H108">
    <cfRule type="cellIs" dxfId="26" priority="74" operator="greaterThan">
      <formula>0</formula>
    </cfRule>
  </conditionalFormatting>
  <conditionalFormatting sqref="H170">
    <cfRule type="cellIs" dxfId="25" priority="49" operator="greaterThan">
      <formula>0</formula>
    </cfRule>
  </conditionalFormatting>
  <conditionalFormatting sqref="H171">
    <cfRule type="cellIs" dxfId="24" priority="48" operator="greaterThan">
      <formula>0</formula>
    </cfRule>
  </conditionalFormatting>
  <conditionalFormatting sqref="H172">
    <cfRule type="cellIs" dxfId="23" priority="47" operator="greaterThan">
      <formula>0</formula>
    </cfRule>
  </conditionalFormatting>
  <conditionalFormatting sqref="H173">
    <cfRule type="cellIs" dxfId="22" priority="46" operator="greaterThan">
      <formula>0</formula>
    </cfRule>
  </conditionalFormatting>
  <conditionalFormatting sqref="C88">
    <cfRule type="containsText" dxfId="21" priority="35" operator="containsText" text="155.666">
      <formula>NOT(ISERROR(SEARCH("155.666",C88)))</formula>
    </cfRule>
  </conditionalFormatting>
  <conditionalFormatting sqref="C98:C107">
    <cfRule type="containsText" dxfId="20" priority="34" operator="containsText" text="153.714">
      <formula>NOT(ISERROR(SEARCH("153.714",C98)))</formula>
    </cfRule>
  </conditionalFormatting>
  <conditionalFormatting sqref="C97">
    <cfRule type="containsText" dxfId="19" priority="18" operator="containsText" text="155.888">
      <formula>NOT(ISERROR(SEARCH("155.888",C97)))</formula>
    </cfRule>
  </conditionalFormatting>
  <conditionalFormatting sqref="H77 H79">
    <cfRule type="cellIs" dxfId="18" priority="28" operator="greaterThan">
      <formula>0</formula>
    </cfRule>
  </conditionalFormatting>
  <conditionalFormatting sqref="C108:C109">
    <cfRule type="cellIs" dxfId="17" priority="27" operator="equal">
      <formula>156.314</formula>
    </cfRule>
  </conditionalFormatting>
  <conditionalFormatting sqref="C78">
    <cfRule type="containsText" dxfId="16" priority="19" operator="containsText" text="155.777">
      <formula>NOT(ISERROR(SEARCH("155.777",C78)))</formula>
    </cfRule>
    <cfRule type="cellIs" dxfId="15" priority="24" operator="equal">
      <formula>155.555</formula>
    </cfRule>
  </conditionalFormatting>
  <conditionalFormatting sqref="H229">
    <cfRule type="cellIs" dxfId="14" priority="17" operator="greaterThan">
      <formula>0</formula>
    </cfRule>
  </conditionalFormatting>
  <conditionalFormatting sqref="C70">
    <cfRule type="containsText" dxfId="13" priority="15" operator="containsText" text="155.777">
      <formula>NOT(ISERROR(SEARCH("155.777",C70)))</formula>
    </cfRule>
    <cfRule type="cellIs" dxfId="12" priority="16" operator="equal">
      <formula>155.555</formula>
    </cfRule>
  </conditionalFormatting>
  <conditionalFormatting sqref="C74">
    <cfRule type="containsText" dxfId="11" priority="10" operator="containsText" text="154.593">
      <formula>NOT(ISERROR(SEARCH("154.593",C74)))</formula>
    </cfRule>
    <cfRule type="containsText" dxfId="10" priority="13" operator="containsText" text="155.777">
      <formula>NOT(ISERROR(SEARCH("155.777",C74)))</formula>
    </cfRule>
    <cfRule type="cellIs" dxfId="9" priority="14" operator="equal">
      <formula>155.555</formula>
    </cfRule>
  </conditionalFormatting>
  <conditionalFormatting sqref="C75">
    <cfRule type="containsText" dxfId="8" priority="9" operator="containsText" text="151.597">
      <formula>NOT(ISERROR(SEARCH("151.597",C75)))</formula>
    </cfRule>
    <cfRule type="containsText" dxfId="7" priority="11" operator="containsText" text="155.777">
      <formula>NOT(ISERROR(SEARCH("155.777",C75)))</formula>
    </cfRule>
    <cfRule type="cellIs" dxfId="6" priority="12" operator="equal">
      <formula>155.555</formula>
    </cfRule>
  </conditionalFormatting>
  <conditionalFormatting sqref="H234:H266">
    <cfRule type="cellIs" dxfId="5" priority="8" operator="greaterThan">
      <formula>0</formula>
    </cfRule>
  </conditionalFormatting>
  <conditionalFormatting sqref="C71">
    <cfRule type="containsText" dxfId="4" priority="6" operator="containsText" text="155.777">
      <formula>NOT(ISERROR(SEARCH("155.777",C71)))</formula>
    </cfRule>
    <cfRule type="cellIs" dxfId="3" priority="7" operator="equal">
      <formula>155.555</formula>
    </cfRule>
  </conditionalFormatting>
  <conditionalFormatting sqref="H143 H141">
    <cfRule type="cellIs" dxfId="2" priority="3" operator="greaterThan">
      <formula>0</formula>
    </cfRule>
  </conditionalFormatting>
  <conditionalFormatting sqref="H126">
    <cfRule type="cellIs" dxfId="1" priority="2" operator="greaterThan">
      <formula>0</formula>
    </cfRule>
  </conditionalFormatting>
  <conditionalFormatting sqref="H274:H276">
    <cfRule type="cellIs" dxfId="0" priority="1" operator="greaterThan">
      <formula>0</formula>
    </cfRule>
  </conditionalFormatting>
  <dataValidations disablePrompts="1" count="2">
    <dataValidation type="list" allowBlank="1" showInputMessage="1" showErrorMessage="1" sqref="E143 E140">
      <formula1>"Select here!,50 Shore,30 Shore,70 Shore"</formula1>
    </dataValidation>
    <dataValidation type="list" allowBlank="1" showInputMessage="1" showErrorMessage="1" sqref="E157">
      <formula1>"Select here!,Standard,Hem"</formula1>
    </dataValidation>
  </dataValidations>
  <pageMargins left="0.7" right="0.7" top="0.3125" bottom="0.78740157499999996" header="0.3" footer="0.3"/>
  <pageSetup paperSize="9" orientation="portrait" r:id="rId1"/>
  <headerFooter>
    <oddFooter>&amp;LVersion: 1.3
Latest update: 21.02.2017</oddFooter>
  </headerFooter>
  <ignoredErrors>
    <ignoredError sqref="G74" evalError="1"/>
  </ignoredErrors>
  <drawing r:id="rId2"/>
  <legacyDrawing r:id="rId3"/>
  <controls>
    <mc:AlternateContent xmlns:mc="http://schemas.openxmlformats.org/markup-compatibility/2006">
      <mc:Choice Requires="x14">
        <control shapeId="1421" r:id="rId4" name="SpinButton38">
          <controlPr defaultSize="0" autoLine="0" linkedCell="H273" r:id="rId5">
            <anchor moveWithCells="1">
              <from>
                <xdr:col>6</xdr:col>
                <xdr:colOff>9525</xdr:colOff>
                <xdr:row>272</xdr:row>
                <xdr:rowOff>9525</xdr:rowOff>
              </from>
              <to>
                <xdr:col>7</xdr:col>
                <xdr:colOff>9525</xdr:colOff>
                <xdr:row>273</xdr:row>
                <xdr:rowOff>19050</xdr:rowOff>
              </to>
            </anchor>
          </controlPr>
        </control>
      </mc:Choice>
      <mc:Fallback>
        <control shapeId="1421" r:id="rId4" name="SpinButton38"/>
      </mc:Fallback>
    </mc:AlternateContent>
    <mc:AlternateContent xmlns:mc="http://schemas.openxmlformats.org/markup-compatibility/2006">
      <mc:Choice Requires="x14">
        <control shapeId="1420" r:id="rId6" name="SpinButton37">
          <controlPr defaultSize="0" autoLine="0" linkedCell="#REF!" r:id="rId5">
            <anchor moveWithCells="1">
              <from>
                <xdr:col>6</xdr:col>
                <xdr:colOff>9525</xdr:colOff>
                <xdr:row>272</xdr:row>
                <xdr:rowOff>0</xdr:rowOff>
              </from>
              <to>
                <xdr:col>7</xdr:col>
                <xdr:colOff>9525</xdr:colOff>
                <xdr:row>273</xdr:row>
                <xdr:rowOff>9525</xdr:rowOff>
              </to>
            </anchor>
          </controlPr>
        </control>
      </mc:Choice>
      <mc:Fallback>
        <control shapeId="1420" r:id="rId6" name="SpinButton37"/>
      </mc:Fallback>
    </mc:AlternateContent>
    <mc:AlternateContent xmlns:mc="http://schemas.openxmlformats.org/markup-compatibility/2006">
      <mc:Choice Requires="x14">
        <control shapeId="1419" r:id="rId7" name="SpinButton36">
          <controlPr defaultSize="0" autoLine="0" linkedCell="H272" r:id="rId5">
            <anchor moveWithCells="1">
              <from>
                <xdr:col>6</xdr:col>
                <xdr:colOff>9525</xdr:colOff>
                <xdr:row>271</xdr:row>
                <xdr:rowOff>9525</xdr:rowOff>
              </from>
              <to>
                <xdr:col>7</xdr:col>
                <xdr:colOff>9525</xdr:colOff>
                <xdr:row>272</xdr:row>
                <xdr:rowOff>19050</xdr:rowOff>
              </to>
            </anchor>
          </controlPr>
        </control>
      </mc:Choice>
      <mc:Fallback>
        <control shapeId="1419" r:id="rId7" name="SpinButton36"/>
      </mc:Fallback>
    </mc:AlternateContent>
    <mc:AlternateContent xmlns:mc="http://schemas.openxmlformats.org/markup-compatibility/2006">
      <mc:Choice Requires="x14">
        <control shapeId="1418" r:id="rId8" name="SpinButton35">
          <controlPr defaultSize="0" autoLine="0" linkedCell="H271" r:id="rId5">
            <anchor moveWithCells="1">
              <from>
                <xdr:col>6</xdr:col>
                <xdr:colOff>9525</xdr:colOff>
                <xdr:row>270</xdr:row>
                <xdr:rowOff>9525</xdr:rowOff>
              </from>
              <to>
                <xdr:col>7</xdr:col>
                <xdr:colOff>9525</xdr:colOff>
                <xdr:row>271</xdr:row>
                <xdr:rowOff>19050</xdr:rowOff>
              </to>
            </anchor>
          </controlPr>
        </control>
      </mc:Choice>
      <mc:Fallback>
        <control shapeId="1418" r:id="rId8" name="SpinButton35"/>
      </mc:Fallback>
    </mc:AlternateContent>
    <mc:AlternateContent xmlns:mc="http://schemas.openxmlformats.org/markup-compatibility/2006">
      <mc:Choice Requires="x14">
        <control shapeId="1416" r:id="rId9" name="SpinButton33">
          <controlPr defaultSize="0" autoLine="0" linkedCell="E156" r:id="rId10">
            <anchor moveWithCells="1">
              <from>
                <xdr:col>4</xdr:col>
                <xdr:colOff>9525</xdr:colOff>
                <xdr:row>155</xdr:row>
                <xdr:rowOff>0</xdr:rowOff>
              </from>
              <to>
                <xdr:col>4</xdr:col>
                <xdr:colOff>342900</xdr:colOff>
                <xdr:row>156</xdr:row>
                <xdr:rowOff>9525</xdr:rowOff>
              </to>
            </anchor>
          </controlPr>
        </control>
      </mc:Choice>
      <mc:Fallback>
        <control shapeId="1416" r:id="rId9" name="SpinButton33"/>
      </mc:Fallback>
    </mc:AlternateContent>
    <mc:AlternateContent xmlns:mc="http://schemas.openxmlformats.org/markup-compatibility/2006">
      <mc:Choice Requires="x14">
        <control shapeId="1410" r:id="rId11" name="SpinButton32">
          <controlPr defaultSize="0" autoLine="0" linkedCell="H155" r:id="rId5">
            <anchor moveWithCells="1">
              <from>
                <xdr:col>6</xdr:col>
                <xdr:colOff>9525</xdr:colOff>
                <xdr:row>154</xdr:row>
                <xdr:rowOff>9525</xdr:rowOff>
              </from>
              <to>
                <xdr:col>7</xdr:col>
                <xdr:colOff>9525</xdr:colOff>
                <xdr:row>155</xdr:row>
                <xdr:rowOff>19050</xdr:rowOff>
              </to>
            </anchor>
          </controlPr>
        </control>
      </mc:Choice>
      <mc:Fallback>
        <control shapeId="1410" r:id="rId11" name="SpinButton32"/>
      </mc:Fallback>
    </mc:AlternateContent>
    <mc:AlternateContent xmlns:mc="http://schemas.openxmlformats.org/markup-compatibility/2006">
      <mc:Choice Requires="x14">
        <control shapeId="1379" r:id="rId12" name="SpinButton17">
          <controlPr defaultSize="0" autoLine="0" linkedCell="E125" r:id="rId10">
            <anchor moveWithCells="1">
              <from>
                <xdr:col>4</xdr:col>
                <xdr:colOff>9525</xdr:colOff>
                <xdr:row>124</xdr:row>
                <xdr:rowOff>0</xdr:rowOff>
              </from>
              <to>
                <xdr:col>4</xdr:col>
                <xdr:colOff>342900</xdr:colOff>
                <xdr:row>125</xdr:row>
                <xdr:rowOff>9525</xdr:rowOff>
              </to>
            </anchor>
          </controlPr>
        </control>
      </mc:Choice>
      <mc:Fallback>
        <control shapeId="1379" r:id="rId12" name="SpinButton17"/>
      </mc:Fallback>
    </mc:AlternateContent>
    <mc:AlternateContent xmlns:mc="http://schemas.openxmlformats.org/markup-compatibility/2006">
      <mc:Choice Requires="x14">
        <control shapeId="1375" r:id="rId13" name="SpinButton16">
          <controlPr defaultSize="0" autoLine="0" linkedCell="E139" r:id="rId10">
            <anchor moveWithCells="1">
              <from>
                <xdr:col>4</xdr:col>
                <xdr:colOff>9525</xdr:colOff>
                <xdr:row>138</xdr:row>
                <xdr:rowOff>0</xdr:rowOff>
              </from>
              <to>
                <xdr:col>4</xdr:col>
                <xdr:colOff>342900</xdr:colOff>
                <xdr:row>139</xdr:row>
                <xdr:rowOff>0</xdr:rowOff>
              </to>
            </anchor>
          </controlPr>
        </control>
      </mc:Choice>
      <mc:Fallback>
        <control shapeId="1375" r:id="rId13" name="SpinButton16"/>
      </mc:Fallback>
    </mc:AlternateContent>
    <mc:AlternateContent xmlns:mc="http://schemas.openxmlformats.org/markup-compatibility/2006">
      <mc:Choice Requires="x14">
        <control shapeId="1374" r:id="rId14" name="SpinButton15">
          <controlPr defaultSize="0" autoLine="0" linkedCell="H138" r:id="rId5">
            <anchor moveWithCells="1">
              <from>
                <xdr:col>6</xdr:col>
                <xdr:colOff>9525</xdr:colOff>
                <xdr:row>137</xdr:row>
                <xdr:rowOff>9525</xdr:rowOff>
              </from>
              <to>
                <xdr:col>7</xdr:col>
                <xdr:colOff>9525</xdr:colOff>
                <xdr:row>138</xdr:row>
                <xdr:rowOff>9525</xdr:rowOff>
              </to>
            </anchor>
          </controlPr>
        </control>
      </mc:Choice>
      <mc:Fallback>
        <control shapeId="1374" r:id="rId14" name="SpinButton15"/>
      </mc:Fallback>
    </mc:AlternateContent>
    <mc:AlternateContent xmlns:mc="http://schemas.openxmlformats.org/markup-compatibility/2006">
      <mc:Choice Requires="x14">
        <control shapeId="1373" r:id="rId15" name="SpinButton14">
          <controlPr defaultSize="0" autoLine="0" linkedCell="H124" r:id="rId5">
            <anchor moveWithCells="1">
              <from>
                <xdr:col>6</xdr:col>
                <xdr:colOff>9525</xdr:colOff>
                <xdr:row>123</xdr:row>
                <xdr:rowOff>9525</xdr:rowOff>
              </from>
              <to>
                <xdr:col>7</xdr:col>
                <xdr:colOff>9525</xdr:colOff>
                <xdr:row>124</xdr:row>
                <xdr:rowOff>9525</xdr:rowOff>
              </to>
            </anchor>
          </controlPr>
        </control>
      </mc:Choice>
      <mc:Fallback>
        <control shapeId="1373" r:id="rId15" name="SpinButton14"/>
      </mc:Fallback>
    </mc:AlternateContent>
    <mc:AlternateContent xmlns:mc="http://schemas.openxmlformats.org/markup-compatibility/2006">
      <mc:Choice Requires="x14">
        <control shapeId="1337" r:id="rId16" name="SpinButton6">
          <controlPr defaultSize="0" autoLine="0" linkedCell="H209" r:id="rId17">
            <anchor moveWithCells="1">
              <from>
                <xdr:col>6</xdr:col>
                <xdr:colOff>9525</xdr:colOff>
                <xdr:row>208</xdr:row>
                <xdr:rowOff>9525</xdr:rowOff>
              </from>
              <to>
                <xdr:col>7</xdr:col>
                <xdr:colOff>9525</xdr:colOff>
                <xdr:row>209</xdr:row>
                <xdr:rowOff>19050</xdr:rowOff>
              </to>
            </anchor>
          </controlPr>
        </control>
      </mc:Choice>
      <mc:Fallback>
        <control shapeId="1337" r:id="rId16" name="SpinButton6"/>
      </mc:Fallback>
    </mc:AlternateContent>
    <mc:AlternateContent xmlns:mc="http://schemas.openxmlformats.org/markup-compatibility/2006">
      <mc:Choice Requires="x14">
        <control shapeId="1336" r:id="rId18" name="SpinButton5">
          <controlPr defaultSize="0" autoLine="0" linkedCell="H191" r:id="rId5">
            <anchor moveWithCells="1">
              <from>
                <xdr:col>6</xdr:col>
                <xdr:colOff>9525</xdr:colOff>
                <xdr:row>190</xdr:row>
                <xdr:rowOff>9525</xdr:rowOff>
              </from>
              <to>
                <xdr:col>7</xdr:col>
                <xdr:colOff>9525</xdr:colOff>
                <xdr:row>191</xdr:row>
                <xdr:rowOff>9525</xdr:rowOff>
              </to>
            </anchor>
          </controlPr>
        </control>
      </mc:Choice>
      <mc:Fallback>
        <control shapeId="1336" r:id="rId18" name="SpinButton5"/>
      </mc:Fallback>
    </mc:AlternateContent>
    <mc:AlternateContent xmlns:mc="http://schemas.openxmlformats.org/markup-compatibility/2006">
      <mc:Choice Requires="x14">
        <control shapeId="1334" r:id="rId19" name="SpinButton3">
          <controlPr defaultSize="0" autoLine="0" linkedCell="H190" r:id="rId5">
            <anchor moveWithCells="1">
              <from>
                <xdr:col>6</xdr:col>
                <xdr:colOff>9525</xdr:colOff>
                <xdr:row>189</xdr:row>
                <xdr:rowOff>9525</xdr:rowOff>
              </from>
              <to>
                <xdr:col>7</xdr:col>
                <xdr:colOff>9525</xdr:colOff>
                <xdr:row>190</xdr:row>
                <xdr:rowOff>9525</xdr:rowOff>
              </to>
            </anchor>
          </controlPr>
        </control>
      </mc:Choice>
      <mc:Fallback>
        <control shapeId="1334" r:id="rId19" name="SpinButton3"/>
      </mc:Fallback>
    </mc:AlternateContent>
    <mc:AlternateContent xmlns:mc="http://schemas.openxmlformats.org/markup-compatibility/2006">
      <mc:Choice Requires="x14">
        <control shapeId="1180" r:id="rId20" name="SpinButton246">
          <controlPr defaultSize="0" autoLine="0" linkedCell="H116" r:id="rId5">
            <anchor moveWithCells="1">
              <from>
                <xdr:col>6</xdr:col>
                <xdr:colOff>9525</xdr:colOff>
                <xdr:row>115</xdr:row>
                <xdr:rowOff>9525</xdr:rowOff>
              </from>
              <to>
                <xdr:col>7</xdr:col>
                <xdr:colOff>9525</xdr:colOff>
                <xdr:row>116</xdr:row>
                <xdr:rowOff>9525</xdr:rowOff>
              </to>
            </anchor>
          </controlPr>
        </control>
      </mc:Choice>
      <mc:Fallback>
        <control shapeId="1180" r:id="rId20" name="SpinButton246"/>
      </mc:Fallback>
    </mc:AlternateContent>
    <mc:AlternateContent xmlns:mc="http://schemas.openxmlformats.org/markup-compatibility/2006">
      <mc:Choice Requires="x14">
        <control shapeId="1239" r:id="rId21" name="SpinButton247">
          <controlPr defaultSize="0" autoLine="0" linkedCell="H117" r:id="rId5">
            <anchor moveWithCells="1">
              <from>
                <xdr:col>6</xdr:col>
                <xdr:colOff>9525</xdr:colOff>
                <xdr:row>116</xdr:row>
                <xdr:rowOff>9525</xdr:rowOff>
              </from>
              <to>
                <xdr:col>7</xdr:col>
                <xdr:colOff>9525</xdr:colOff>
                <xdr:row>117</xdr:row>
                <xdr:rowOff>9525</xdr:rowOff>
              </to>
            </anchor>
          </controlPr>
        </control>
      </mc:Choice>
      <mc:Fallback>
        <control shapeId="1239" r:id="rId21" name="SpinButton247"/>
      </mc:Fallback>
    </mc:AlternateContent>
    <mc:AlternateContent xmlns:mc="http://schemas.openxmlformats.org/markup-compatibility/2006">
      <mc:Choice Requires="x14">
        <control shapeId="1240" r:id="rId22" name="SpinButton248">
          <controlPr defaultSize="0" autoLine="0" linkedCell="H118" r:id="rId5">
            <anchor moveWithCells="1">
              <from>
                <xdr:col>6</xdr:col>
                <xdr:colOff>9525</xdr:colOff>
                <xdr:row>117</xdr:row>
                <xdr:rowOff>9525</xdr:rowOff>
              </from>
              <to>
                <xdr:col>7</xdr:col>
                <xdr:colOff>9525</xdr:colOff>
                <xdr:row>118</xdr:row>
                <xdr:rowOff>9525</xdr:rowOff>
              </to>
            </anchor>
          </controlPr>
        </control>
      </mc:Choice>
      <mc:Fallback>
        <control shapeId="1240" r:id="rId22" name="SpinButton248"/>
      </mc:Fallback>
    </mc:AlternateContent>
    <mc:AlternateContent xmlns:mc="http://schemas.openxmlformats.org/markup-compatibility/2006">
      <mc:Choice Requires="x14">
        <control shapeId="1241" r:id="rId23" name="SpinButton249">
          <controlPr defaultSize="0" autoLine="0" linkedCell="H119" r:id="rId5">
            <anchor moveWithCells="1">
              <from>
                <xdr:col>6</xdr:col>
                <xdr:colOff>9525</xdr:colOff>
                <xdr:row>118</xdr:row>
                <xdr:rowOff>9525</xdr:rowOff>
              </from>
              <to>
                <xdr:col>7</xdr:col>
                <xdr:colOff>9525</xdr:colOff>
                <xdr:row>119</xdr:row>
                <xdr:rowOff>9525</xdr:rowOff>
              </to>
            </anchor>
          </controlPr>
        </control>
      </mc:Choice>
      <mc:Fallback>
        <control shapeId="1241" r:id="rId23" name="SpinButton249"/>
      </mc:Fallback>
    </mc:AlternateContent>
    <mc:AlternateContent xmlns:mc="http://schemas.openxmlformats.org/markup-compatibility/2006">
      <mc:Choice Requires="x14">
        <control shapeId="1242" r:id="rId24" name="SpinButton250">
          <controlPr defaultSize="0" autoLine="0" linkedCell="H120" r:id="rId5">
            <anchor moveWithCells="1">
              <from>
                <xdr:col>6</xdr:col>
                <xdr:colOff>9525</xdr:colOff>
                <xdr:row>119</xdr:row>
                <xdr:rowOff>9525</xdr:rowOff>
              </from>
              <to>
                <xdr:col>7</xdr:col>
                <xdr:colOff>9525</xdr:colOff>
                <xdr:row>120</xdr:row>
                <xdr:rowOff>9525</xdr:rowOff>
              </to>
            </anchor>
          </controlPr>
        </control>
      </mc:Choice>
      <mc:Fallback>
        <control shapeId="1242" r:id="rId24" name="SpinButton250"/>
      </mc:Fallback>
    </mc:AlternateContent>
    <mc:AlternateContent xmlns:mc="http://schemas.openxmlformats.org/markup-compatibility/2006">
      <mc:Choice Requires="x14">
        <control shapeId="1243" r:id="rId25" name="SpinButton251">
          <controlPr defaultSize="0" autoLine="0" linkedCell="H121" r:id="rId5">
            <anchor moveWithCells="1">
              <from>
                <xdr:col>6</xdr:col>
                <xdr:colOff>9525</xdr:colOff>
                <xdr:row>120</xdr:row>
                <xdr:rowOff>9525</xdr:rowOff>
              </from>
              <to>
                <xdr:col>7</xdr:col>
                <xdr:colOff>9525</xdr:colOff>
                <xdr:row>121</xdr:row>
                <xdr:rowOff>9525</xdr:rowOff>
              </to>
            </anchor>
          </controlPr>
        </control>
      </mc:Choice>
      <mc:Fallback>
        <control shapeId="1243" r:id="rId25" name="SpinButton251"/>
      </mc:Fallback>
    </mc:AlternateContent>
    <mc:AlternateContent xmlns:mc="http://schemas.openxmlformats.org/markup-compatibility/2006">
      <mc:Choice Requires="x14">
        <control shapeId="1244" r:id="rId26" name="SpinButton252">
          <controlPr defaultSize="0" autoLine="0" linkedCell="H122" r:id="rId5">
            <anchor moveWithCells="1">
              <from>
                <xdr:col>6</xdr:col>
                <xdr:colOff>9525</xdr:colOff>
                <xdr:row>121</xdr:row>
                <xdr:rowOff>9525</xdr:rowOff>
              </from>
              <to>
                <xdr:col>7</xdr:col>
                <xdr:colOff>9525</xdr:colOff>
                <xdr:row>122</xdr:row>
                <xdr:rowOff>9525</xdr:rowOff>
              </to>
            </anchor>
          </controlPr>
        </control>
      </mc:Choice>
      <mc:Fallback>
        <control shapeId="1244" r:id="rId26" name="SpinButton252"/>
      </mc:Fallback>
    </mc:AlternateContent>
    <mc:AlternateContent xmlns:mc="http://schemas.openxmlformats.org/markup-compatibility/2006">
      <mc:Choice Requires="x14">
        <control shapeId="1245" r:id="rId27" name="SpinButton253">
          <controlPr defaultSize="0" autoLine="0" linkedCell="H123" r:id="rId5">
            <anchor moveWithCells="1">
              <from>
                <xdr:col>6</xdr:col>
                <xdr:colOff>9525</xdr:colOff>
                <xdr:row>122</xdr:row>
                <xdr:rowOff>9525</xdr:rowOff>
              </from>
              <to>
                <xdr:col>7</xdr:col>
                <xdr:colOff>9525</xdr:colOff>
                <xdr:row>123</xdr:row>
                <xdr:rowOff>9525</xdr:rowOff>
              </to>
            </anchor>
          </controlPr>
        </control>
      </mc:Choice>
      <mc:Fallback>
        <control shapeId="1245" r:id="rId27" name="SpinButton253"/>
      </mc:Fallback>
    </mc:AlternateContent>
    <mc:AlternateContent xmlns:mc="http://schemas.openxmlformats.org/markup-compatibility/2006">
      <mc:Choice Requires="x14">
        <control shapeId="1257" r:id="rId28" name="SpinButton21">
          <controlPr defaultSize="0" autoLine="0" linkedCell="#REF!" r:id="rId5">
            <anchor moveWithCells="1">
              <from>
                <xdr:col>6</xdr:col>
                <xdr:colOff>9525</xdr:colOff>
                <xdr:row>130</xdr:row>
                <xdr:rowOff>0</xdr:rowOff>
              </from>
              <to>
                <xdr:col>7</xdr:col>
                <xdr:colOff>9525</xdr:colOff>
                <xdr:row>131</xdr:row>
                <xdr:rowOff>0</xdr:rowOff>
              </to>
            </anchor>
          </controlPr>
        </control>
      </mc:Choice>
      <mc:Fallback>
        <control shapeId="1257" r:id="rId28" name="SpinButton21"/>
      </mc:Fallback>
    </mc:AlternateContent>
    <mc:AlternateContent xmlns:mc="http://schemas.openxmlformats.org/markup-compatibility/2006">
      <mc:Choice Requires="x14">
        <control shapeId="1258" r:id="rId29" name="SpinButton22">
          <controlPr defaultSize="0" autoLine="0" linkedCell="H131" r:id="rId5">
            <anchor moveWithCells="1">
              <from>
                <xdr:col>6</xdr:col>
                <xdr:colOff>9525</xdr:colOff>
                <xdr:row>130</xdr:row>
                <xdr:rowOff>9525</xdr:rowOff>
              </from>
              <to>
                <xdr:col>7</xdr:col>
                <xdr:colOff>9525</xdr:colOff>
                <xdr:row>131</xdr:row>
                <xdr:rowOff>9525</xdr:rowOff>
              </to>
            </anchor>
          </controlPr>
        </control>
      </mc:Choice>
      <mc:Fallback>
        <control shapeId="1258" r:id="rId29" name="SpinButton22"/>
      </mc:Fallback>
    </mc:AlternateContent>
    <mc:AlternateContent xmlns:mc="http://schemas.openxmlformats.org/markup-compatibility/2006">
      <mc:Choice Requires="x14">
        <control shapeId="1259" r:id="rId30" name="SpinButton23">
          <controlPr defaultSize="0" autoLine="0" linkedCell="H132" r:id="rId5">
            <anchor moveWithCells="1">
              <from>
                <xdr:col>6</xdr:col>
                <xdr:colOff>9525</xdr:colOff>
                <xdr:row>131</xdr:row>
                <xdr:rowOff>9525</xdr:rowOff>
              </from>
              <to>
                <xdr:col>7</xdr:col>
                <xdr:colOff>9525</xdr:colOff>
                <xdr:row>132</xdr:row>
                <xdr:rowOff>9525</xdr:rowOff>
              </to>
            </anchor>
          </controlPr>
        </control>
      </mc:Choice>
      <mc:Fallback>
        <control shapeId="1259" r:id="rId30" name="SpinButton23"/>
      </mc:Fallback>
    </mc:AlternateContent>
    <mc:AlternateContent xmlns:mc="http://schemas.openxmlformats.org/markup-compatibility/2006">
      <mc:Choice Requires="x14">
        <control shapeId="1260" r:id="rId31" name="SpinButton24">
          <controlPr defaultSize="0" autoLine="0" linkedCell="H133" r:id="rId5">
            <anchor moveWithCells="1">
              <from>
                <xdr:col>6</xdr:col>
                <xdr:colOff>9525</xdr:colOff>
                <xdr:row>132</xdr:row>
                <xdr:rowOff>9525</xdr:rowOff>
              </from>
              <to>
                <xdr:col>7</xdr:col>
                <xdr:colOff>9525</xdr:colOff>
                <xdr:row>133</xdr:row>
                <xdr:rowOff>9525</xdr:rowOff>
              </to>
            </anchor>
          </controlPr>
        </control>
      </mc:Choice>
      <mc:Fallback>
        <control shapeId="1260" r:id="rId31" name="SpinButton24"/>
      </mc:Fallback>
    </mc:AlternateContent>
    <mc:AlternateContent xmlns:mc="http://schemas.openxmlformats.org/markup-compatibility/2006">
      <mc:Choice Requires="x14">
        <control shapeId="1261" r:id="rId32" name="SpinButton25">
          <controlPr defaultSize="0" autoLine="0" linkedCell="H134" r:id="rId5">
            <anchor moveWithCells="1">
              <from>
                <xdr:col>6</xdr:col>
                <xdr:colOff>9525</xdr:colOff>
                <xdr:row>133</xdr:row>
                <xdr:rowOff>9525</xdr:rowOff>
              </from>
              <to>
                <xdr:col>7</xdr:col>
                <xdr:colOff>9525</xdr:colOff>
                <xdr:row>134</xdr:row>
                <xdr:rowOff>9525</xdr:rowOff>
              </to>
            </anchor>
          </controlPr>
        </control>
      </mc:Choice>
      <mc:Fallback>
        <control shapeId="1261" r:id="rId32" name="SpinButton25"/>
      </mc:Fallback>
    </mc:AlternateContent>
    <mc:AlternateContent xmlns:mc="http://schemas.openxmlformats.org/markup-compatibility/2006">
      <mc:Choice Requires="x14">
        <control shapeId="1262" r:id="rId33" name="SpinButton26">
          <controlPr defaultSize="0" autoLine="0" linkedCell="H135" r:id="rId5">
            <anchor moveWithCells="1">
              <from>
                <xdr:col>6</xdr:col>
                <xdr:colOff>9525</xdr:colOff>
                <xdr:row>134</xdr:row>
                <xdr:rowOff>9525</xdr:rowOff>
              </from>
              <to>
                <xdr:col>7</xdr:col>
                <xdr:colOff>9525</xdr:colOff>
                <xdr:row>135</xdr:row>
                <xdr:rowOff>9525</xdr:rowOff>
              </to>
            </anchor>
          </controlPr>
        </control>
      </mc:Choice>
      <mc:Fallback>
        <control shapeId="1262" r:id="rId33" name="SpinButton26"/>
      </mc:Fallback>
    </mc:AlternateContent>
    <mc:AlternateContent xmlns:mc="http://schemas.openxmlformats.org/markup-compatibility/2006">
      <mc:Choice Requires="x14">
        <control shapeId="1263" r:id="rId34" name="SpinButton27">
          <controlPr defaultSize="0" autoLine="0" linkedCell="H136" r:id="rId5">
            <anchor moveWithCells="1">
              <from>
                <xdr:col>6</xdr:col>
                <xdr:colOff>9525</xdr:colOff>
                <xdr:row>135</xdr:row>
                <xdr:rowOff>9525</xdr:rowOff>
              </from>
              <to>
                <xdr:col>7</xdr:col>
                <xdr:colOff>9525</xdr:colOff>
                <xdr:row>136</xdr:row>
                <xdr:rowOff>9525</xdr:rowOff>
              </to>
            </anchor>
          </controlPr>
        </control>
      </mc:Choice>
      <mc:Fallback>
        <control shapeId="1263" r:id="rId34" name="SpinButton27"/>
      </mc:Fallback>
    </mc:AlternateContent>
    <mc:AlternateContent xmlns:mc="http://schemas.openxmlformats.org/markup-compatibility/2006">
      <mc:Choice Requires="x14">
        <control shapeId="1264" r:id="rId35" name="SpinButton28">
          <controlPr defaultSize="0" autoLine="0" linkedCell="H137" r:id="rId5">
            <anchor moveWithCells="1">
              <from>
                <xdr:col>6</xdr:col>
                <xdr:colOff>9525</xdr:colOff>
                <xdr:row>136</xdr:row>
                <xdr:rowOff>9525</xdr:rowOff>
              </from>
              <to>
                <xdr:col>7</xdr:col>
                <xdr:colOff>9525</xdr:colOff>
                <xdr:row>137</xdr:row>
                <xdr:rowOff>0</xdr:rowOff>
              </to>
            </anchor>
          </controlPr>
        </control>
      </mc:Choice>
      <mc:Fallback>
        <control shapeId="1264" r:id="rId35" name="SpinButton28"/>
      </mc:Fallback>
    </mc:AlternateContent>
    <mc:AlternateContent xmlns:mc="http://schemas.openxmlformats.org/markup-compatibility/2006">
      <mc:Choice Requires="x14">
        <control shapeId="1275" r:id="rId36" name="SpinButton256">
          <controlPr defaultSize="0" autoLine="0" linkedCell="H147" r:id="rId17">
            <anchor moveWithCells="1">
              <from>
                <xdr:col>6</xdr:col>
                <xdr:colOff>9525</xdr:colOff>
                <xdr:row>145</xdr:row>
                <xdr:rowOff>180975</xdr:rowOff>
              </from>
              <to>
                <xdr:col>7</xdr:col>
                <xdr:colOff>9525</xdr:colOff>
                <xdr:row>147</xdr:row>
                <xdr:rowOff>0</xdr:rowOff>
              </to>
            </anchor>
          </controlPr>
        </control>
      </mc:Choice>
      <mc:Fallback>
        <control shapeId="1275" r:id="rId36" name="SpinButton256"/>
      </mc:Fallback>
    </mc:AlternateContent>
    <mc:AlternateContent xmlns:mc="http://schemas.openxmlformats.org/markup-compatibility/2006">
      <mc:Choice Requires="x14">
        <control shapeId="1276" r:id="rId37" name="SpinButton257">
          <controlPr defaultSize="0" autoLine="0" linkedCell="H148" r:id="rId17">
            <anchor moveWithCells="1">
              <from>
                <xdr:col>6</xdr:col>
                <xdr:colOff>9525</xdr:colOff>
                <xdr:row>147</xdr:row>
                <xdr:rowOff>0</xdr:rowOff>
              </from>
              <to>
                <xdr:col>7</xdr:col>
                <xdr:colOff>9525</xdr:colOff>
                <xdr:row>148</xdr:row>
                <xdr:rowOff>19050</xdr:rowOff>
              </to>
            </anchor>
          </controlPr>
        </control>
      </mc:Choice>
      <mc:Fallback>
        <control shapeId="1276" r:id="rId37" name="SpinButton257"/>
      </mc:Fallback>
    </mc:AlternateContent>
    <mc:AlternateContent xmlns:mc="http://schemas.openxmlformats.org/markup-compatibility/2006">
      <mc:Choice Requires="x14">
        <control shapeId="1280" r:id="rId38" name="SpinButton261">
          <controlPr defaultSize="0" autoLine="0" linkedCell="H149" r:id="rId5">
            <anchor moveWithCells="1">
              <from>
                <xdr:col>6</xdr:col>
                <xdr:colOff>9525</xdr:colOff>
                <xdr:row>148</xdr:row>
                <xdr:rowOff>9525</xdr:rowOff>
              </from>
              <to>
                <xdr:col>7</xdr:col>
                <xdr:colOff>9525</xdr:colOff>
                <xdr:row>149</xdr:row>
                <xdr:rowOff>19050</xdr:rowOff>
              </to>
            </anchor>
          </controlPr>
        </control>
      </mc:Choice>
      <mc:Fallback>
        <control shapeId="1280" r:id="rId38" name="SpinButton261"/>
      </mc:Fallback>
    </mc:AlternateContent>
    <mc:AlternateContent xmlns:mc="http://schemas.openxmlformats.org/markup-compatibility/2006">
      <mc:Choice Requires="x14">
        <control shapeId="1281" r:id="rId39" name="SpinButton262">
          <controlPr defaultSize="0" autoLine="0" linkedCell="H150" r:id="rId5">
            <anchor moveWithCells="1">
              <from>
                <xdr:col>6</xdr:col>
                <xdr:colOff>9525</xdr:colOff>
                <xdr:row>149</xdr:row>
                <xdr:rowOff>9525</xdr:rowOff>
              </from>
              <to>
                <xdr:col>7</xdr:col>
                <xdr:colOff>9525</xdr:colOff>
                <xdr:row>150</xdr:row>
                <xdr:rowOff>19050</xdr:rowOff>
              </to>
            </anchor>
          </controlPr>
        </control>
      </mc:Choice>
      <mc:Fallback>
        <control shapeId="1281" r:id="rId39" name="SpinButton262"/>
      </mc:Fallback>
    </mc:AlternateContent>
    <mc:AlternateContent xmlns:mc="http://schemas.openxmlformats.org/markup-compatibility/2006">
      <mc:Choice Requires="x14">
        <control shapeId="1282" r:id="rId40" name="SpinButton263">
          <controlPr defaultSize="0" autoLine="0" linkedCell="H151" r:id="rId5">
            <anchor moveWithCells="1">
              <from>
                <xdr:col>6</xdr:col>
                <xdr:colOff>9525</xdr:colOff>
                <xdr:row>150</xdr:row>
                <xdr:rowOff>9525</xdr:rowOff>
              </from>
              <to>
                <xdr:col>7</xdr:col>
                <xdr:colOff>9525</xdr:colOff>
                <xdr:row>151</xdr:row>
                <xdr:rowOff>19050</xdr:rowOff>
              </to>
            </anchor>
          </controlPr>
        </control>
      </mc:Choice>
      <mc:Fallback>
        <control shapeId="1282" r:id="rId40" name="SpinButton263"/>
      </mc:Fallback>
    </mc:AlternateContent>
    <mc:AlternateContent xmlns:mc="http://schemas.openxmlformats.org/markup-compatibility/2006">
      <mc:Choice Requires="x14">
        <control shapeId="1283" r:id="rId41" name="SpinButton264">
          <controlPr defaultSize="0" autoLine="0" linkedCell="H152" r:id="rId5">
            <anchor moveWithCells="1">
              <from>
                <xdr:col>6</xdr:col>
                <xdr:colOff>9525</xdr:colOff>
                <xdr:row>151</xdr:row>
                <xdr:rowOff>9525</xdr:rowOff>
              </from>
              <to>
                <xdr:col>7</xdr:col>
                <xdr:colOff>9525</xdr:colOff>
                <xdr:row>152</xdr:row>
                <xdr:rowOff>19050</xdr:rowOff>
              </to>
            </anchor>
          </controlPr>
        </control>
      </mc:Choice>
      <mc:Fallback>
        <control shapeId="1283" r:id="rId41" name="SpinButton264"/>
      </mc:Fallback>
    </mc:AlternateContent>
    <mc:AlternateContent xmlns:mc="http://schemas.openxmlformats.org/markup-compatibility/2006">
      <mc:Choice Requires="x14">
        <control shapeId="1284" r:id="rId42" name="SpinButton275">
          <controlPr defaultSize="0" autoLine="0" linkedCell="H153" r:id="rId5">
            <anchor moveWithCells="1">
              <from>
                <xdr:col>6</xdr:col>
                <xdr:colOff>9525</xdr:colOff>
                <xdr:row>152</xdr:row>
                <xdr:rowOff>9525</xdr:rowOff>
              </from>
              <to>
                <xdr:col>7</xdr:col>
                <xdr:colOff>9525</xdr:colOff>
                <xdr:row>153</xdr:row>
                <xdr:rowOff>19050</xdr:rowOff>
              </to>
            </anchor>
          </controlPr>
        </control>
      </mc:Choice>
      <mc:Fallback>
        <control shapeId="1284" r:id="rId42" name="SpinButton275"/>
      </mc:Fallback>
    </mc:AlternateContent>
    <mc:AlternateContent xmlns:mc="http://schemas.openxmlformats.org/markup-compatibility/2006">
      <mc:Choice Requires="x14">
        <control shapeId="1285" r:id="rId43" name="SpinButton276">
          <controlPr defaultSize="0" autoLine="0" linkedCell="H154" r:id="rId5">
            <anchor moveWithCells="1">
              <from>
                <xdr:col>6</xdr:col>
                <xdr:colOff>9525</xdr:colOff>
                <xdr:row>153</xdr:row>
                <xdr:rowOff>9525</xdr:rowOff>
              </from>
              <to>
                <xdr:col>7</xdr:col>
                <xdr:colOff>9525</xdr:colOff>
                <xdr:row>154</xdr:row>
                <xdr:rowOff>19050</xdr:rowOff>
              </to>
            </anchor>
          </controlPr>
        </control>
      </mc:Choice>
      <mc:Fallback>
        <control shapeId="1285" r:id="rId43" name="SpinButton276"/>
      </mc:Fallback>
    </mc:AlternateContent>
    <mc:AlternateContent xmlns:mc="http://schemas.openxmlformats.org/markup-compatibility/2006">
      <mc:Choice Requires="x14">
        <control shapeId="1320" r:id="rId44" name="SpinButton283">
          <controlPr defaultSize="0" autoLine="0" linkedCell="H170" r:id="rId5">
            <anchor moveWithCells="1">
              <from>
                <xdr:col>6</xdr:col>
                <xdr:colOff>9525</xdr:colOff>
                <xdr:row>169</xdr:row>
                <xdr:rowOff>0</xdr:rowOff>
              </from>
              <to>
                <xdr:col>7</xdr:col>
                <xdr:colOff>9525</xdr:colOff>
                <xdr:row>170</xdr:row>
                <xdr:rowOff>9525</xdr:rowOff>
              </to>
            </anchor>
          </controlPr>
        </control>
      </mc:Choice>
      <mc:Fallback>
        <control shapeId="1320" r:id="rId44" name="SpinButton283"/>
      </mc:Fallback>
    </mc:AlternateContent>
    <mc:AlternateContent xmlns:mc="http://schemas.openxmlformats.org/markup-compatibility/2006">
      <mc:Choice Requires="x14">
        <control shapeId="1321" r:id="rId45" name="SpinButton284">
          <controlPr defaultSize="0" autoLine="0" linkedCell="H171" r:id="rId5">
            <anchor moveWithCells="1">
              <from>
                <xdr:col>6</xdr:col>
                <xdr:colOff>9525</xdr:colOff>
                <xdr:row>170</xdr:row>
                <xdr:rowOff>0</xdr:rowOff>
              </from>
              <to>
                <xdr:col>7</xdr:col>
                <xdr:colOff>9525</xdr:colOff>
                <xdr:row>171</xdr:row>
                <xdr:rowOff>9525</xdr:rowOff>
              </to>
            </anchor>
          </controlPr>
        </control>
      </mc:Choice>
      <mc:Fallback>
        <control shapeId="1321" r:id="rId45" name="SpinButton284"/>
      </mc:Fallback>
    </mc:AlternateContent>
    <mc:AlternateContent xmlns:mc="http://schemas.openxmlformats.org/markup-compatibility/2006">
      <mc:Choice Requires="x14">
        <control shapeId="1322" r:id="rId46" name="SpinButton285">
          <controlPr defaultSize="0" autoLine="0" linkedCell="H172" r:id="rId47">
            <anchor moveWithCells="1">
              <from>
                <xdr:col>6</xdr:col>
                <xdr:colOff>9525</xdr:colOff>
                <xdr:row>171</xdr:row>
                <xdr:rowOff>0</xdr:rowOff>
              </from>
              <to>
                <xdr:col>7</xdr:col>
                <xdr:colOff>9525</xdr:colOff>
                <xdr:row>172</xdr:row>
                <xdr:rowOff>0</xdr:rowOff>
              </to>
            </anchor>
          </controlPr>
        </control>
      </mc:Choice>
      <mc:Fallback>
        <control shapeId="1322" r:id="rId46" name="SpinButton285"/>
      </mc:Fallback>
    </mc:AlternateContent>
    <mc:AlternateContent xmlns:mc="http://schemas.openxmlformats.org/markup-compatibility/2006">
      <mc:Choice Requires="x14">
        <control shapeId="1323" r:id="rId48" name="SpinButton286">
          <controlPr defaultSize="0" autoLine="0" linkedCell="H173" r:id="rId17">
            <anchor moveWithCells="1">
              <from>
                <xdr:col>6</xdr:col>
                <xdr:colOff>9525</xdr:colOff>
                <xdr:row>172</xdr:row>
                <xdr:rowOff>0</xdr:rowOff>
              </from>
              <to>
                <xdr:col>7</xdr:col>
                <xdr:colOff>9525</xdr:colOff>
                <xdr:row>173</xdr:row>
                <xdr:rowOff>19050</xdr:rowOff>
              </to>
            </anchor>
          </controlPr>
        </control>
      </mc:Choice>
      <mc:Fallback>
        <control shapeId="1323" r:id="rId48" name="SpinButton286"/>
      </mc:Fallback>
    </mc:AlternateContent>
    <mc:AlternateContent xmlns:mc="http://schemas.openxmlformats.org/markup-compatibility/2006">
      <mc:Choice Requires="x14">
        <control shapeId="1381" r:id="rId49" name="SpinButton1">
          <controlPr defaultSize="0" autoLine="0" linkedCell="H192" r:id="rId5">
            <anchor moveWithCells="1">
              <from>
                <xdr:col>6</xdr:col>
                <xdr:colOff>9525</xdr:colOff>
                <xdr:row>191</xdr:row>
                <xdr:rowOff>9525</xdr:rowOff>
              </from>
              <to>
                <xdr:col>7</xdr:col>
                <xdr:colOff>9525</xdr:colOff>
                <xdr:row>192</xdr:row>
                <xdr:rowOff>9525</xdr:rowOff>
              </to>
            </anchor>
          </controlPr>
        </control>
      </mc:Choice>
      <mc:Fallback>
        <control shapeId="1381" r:id="rId49" name="SpinButton1"/>
      </mc:Fallback>
    </mc:AlternateContent>
    <mc:AlternateContent xmlns:mc="http://schemas.openxmlformats.org/markup-compatibility/2006">
      <mc:Choice Requires="x14">
        <control shapeId="1382" r:id="rId50" name="SpinButton2">
          <controlPr defaultSize="0" autoLine="0" linkedCell="H210" r:id="rId17">
            <anchor moveWithCells="1">
              <from>
                <xdr:col>6</xdr:col>
                <xdr:colOff>9525</xdr:colOff>
                <xdr:row>209</xdr:row>
                <xdr:rowOff>9525</xdr:rowOff>
              </from>
              <to>
                <xdr:col>7</xdr:col>
                <xdr:colOff>9525</xdr:colOff>
                <xdr:row>210</xdr:row>
                <xdr:rowOff>19050</xdr:rowOff>
              </to>
            </anchor>
          </controlPr>
        </control>
      </mc:Choice>
      <mc:Fallback>
        <control shapeId="1382" r:id="rId50" name="SpinButton2"/>
      </mc:Fallback>
    </mc:AlternateContent>
    <mc:AlternateContent xmlns:mc="http://schemas.openxmlformats.org/markup-compatibility/2006">
      <mc:Choice Requires="x14">
        <control shapeId="1383" r:id="rId51" name="SpinButton9">
          <controlPr defaultSize="0" autoLine="0" linkedCell="H211" r:id="rId17">
            <anchor moveWithCells="1">
              <from>
                <xdr:col>6</xdr:col>
                <xdr:colOff>9525</xdr:colOff>
                <xdr:row>210</xdr:row>
                <xdr:rowOff>9525</xdr:rowOff>
              </from>
              <to>
                <xdr:col>7</xdr:col>
                <xdr:colOff>9525</xdr:colOff>
                <xdr:row>211</xdr:row>
                <xdr:rowOff>19050</xdr:rowOff>
              </to>
            </anchor>
          </controlPr>
        </control>
      </mc:Choice>
      <mc:Fallback>
        <control shapeId="1383" r:id="rId51" name="SpinButton9"/>
      </mc:Fallback>
    </mc:AlternateContent>
    <mc:AlternateContent xmlns:mc="http://schemas.openxmlformats.org/markup-compatibility/2006">
      <mc:Choice Requires="x14">
        <control shapeId="1384" r:id="rId52" name="SpinButton10">
          <controlPr defaultSize="0" autoLine="0" linkedCell="H228" r:id="rId5">
            <anchor moveWithCells="1">
              <from>
                <xdr:col>6</xdr:col>
                <xdr:colOff>9525</xdr:colOff>
                <xdr:row>227</xdr:row>
                <xdr:rowOff>9525</xdr:rowOff>
              </from>
              <to>
                <xdr:col>7</xdr:col>
                <xdr:colOff>9525</xdr:colOff>
                <xdr:row>228</xdr:row>
                <xdr:rowOff>9525</xdr:rowOff>
              </to>
            </anchor>
          </controlPr>
        </control>
      </mc:Choice>
      <mc:Fallback>
        <control shapeId="1384" r:id="rId52" name="SpinButton10"/>
      </mc:Fallback>
    </mc:AlternateContent>
    <mc:AlternateContent xmlns:mc="http://schemas.openxmlformats.org/markup-compatibility/2006">
      <mc:Choice Requires="x14">
        <control shapeId="1385" r:id="rId53" name="SpinButton12">
          <controlPr defaultSize="0" autoLine="0" linkedCell="H230" r:id="rId5">
            <anchor moveWithCells="1">
              <from>
                <xdr:col>6</xdr:col>
                <xdr:colOff>9525</xdr:colOff>
                <xdr:row>229</xdr:row>
                <xdr:rowOff>9525</xdr:rowOff>
              </from>
              <to>
                <xdr:col>7</xdr:col>
                <xdr:colOff>9525</xdr:colOff>
                <xdr:row>230</xdr:row>
                <xdr:rowOff>0</xdr:rowOff>
              </to>
            </anchor>
          </controlPr>
        </control>
      </mc:Choice>
      <mc:Fallback>
        <control shapeId="1385" r:id="rId53" name="SpinButton12"/>
      </mc:Fallback>
    </mc:AlternateContent>
    <mc:AlternateContent xmlns:mc="http://schemas.openxmlformats.org/markup-compatibility/2006">
      <mc:Choice Requires="x14">
        <control shapeId="1398" r:id="rId54" name="SpinButton4">
          <controlPr defaultSize="0" autoLine="0" linkedCell="#REF!" r:id="rId5">
            <anchor moveWithCells="1">
              <from>
                <xdr:col>6</xdr:col>
                <xdr:colOff>9525</xdr:colOff>
                <xdr:row>228</xdr:row>
                <xdr:rowOff>0</xdr:rowOff>
              </from>
              <to>
                <xdr:col>7</xdr:col>
                <xdr:colOff>9525</xdr:colOff>
                <xdr:row>228</xdr:row>
                <xdr:rowOff>200025</xdr:rowOff>
              </to>
            </anchor>
          </controlPr>
        </control>
      </mc:Choice>
      <mc:Fallback>
        <control shapeId="1398" r:id="rId54" name="SpinButton4"/>
      </mc:Fallback>
    </mc:AlternateContent>
    <mc:AlternateContent xmlns:mc="http://schemas.openxmlformats.org/markup-compatibility/2006">
      <mc:Choice Requires="x14">
        <control shapeId="1399" r:id="rId55" name="SpinButton13">
          <controlPr defaultSize="0" autoLine="0" linkedCell="H229" r:id="rId5">
            <anchor moveWithCells="1">
              <from>
                <xdr:col>6</xdr:col>
                <xdr:colOff>9525</xdr:colOff>
                <xdr:row>228</xdr:row>
                <xdr:rowOff>9525</xdr:rowOff>
              </from>
              <to>
                <xdr:col>7</xdr:col>
                <xdr:colOff>9525</xdr:colOff>
                <xdr:row>229</xdr:row>
                <xdr:rowOff>0</xdr:rowOff>
              </to>
            </anchor>
          </controlPr>
        </control>
      </mc:Choice>
      <mc:Fallback>
        <control shapeId="1399" r:id="rId55" name="SpinButton13"/>
      </mc:Fallback>
    </mc:AlternateContent>
    <mc:AlternateContent xmlns:mc="http://schemas.openxmlformats.org/markup-compatibility/2006">
      <mc:Choice Requires="x14">
        <control shapeId="1400" r:id="rId56" name="SpinButton18">
          <controlPr defaultSize="0" autoLine="0" linkedCell="H228" r:id="rId5">
            <anchor moveWithCells="1">
              <from>
                <xdr:col>6</xdr:col>
                <xdr:colOff>9525</xdr:colOff>
                <xdr:row>227</xdr:row>
                <xdr:rowOff>9525</xdr:rowOff>
              </from>
              <to>
                <xdr:col>7</xdr:col>
                <xdr:colOff>9525</xdr:colOff>
                <xdr:row>228</xdr:row>
                <xdr:rowOff>9525</xdr:rowOff>
              </to>
            </anchor>
          </controlPr>
        </control>
      </mc:Choice>
      <mc:Fallback>
        <control shapeId="1400" r:id="rId56" name="SpinButton18"/>
      </mc:Fallback>
    </mc:AlternateContent>
    <mc:AlternateContent xmlns:mc="http://schemas.openxmlformats.org/markup-compatibility/2006">
      <mc:Choice Requires="x14">
        <control shapeId="1403" r:id="rId57" name="SpinButton7">
          <controlPr defaultSize="0" autoLine="0" linkedCell="H234" r:id="rId5">
            <anchor moveWithCells="1">
              <from>
                <xdr:col>6</xdr:col>
                <xdr:colOff>9525</xdr:colOff>
                <xdr:row>233</xdr:row>
                <xdr:rowOff>9525</xdr:rowOff>
              </from>
              <to>
                <xdr:col>7</xdr:col>
                <xdr:colOff>9525</xdr:colOff>
                <xdr:row>234</xdr:row>
                <xdr:rowOff>9525</xdr:rowOff>
              </to>
            </anchor>
          </controlPr>
        </control>
      </mc:Choice>
      <mc:Fallback>
        <control shapeId="1403" r:id="rId57" name="SpinButton7"/>
      </mc:Fallback>
    </mc:AlternateContent>
    <mc:AlternateContent xmlns:mc="http://schemas.openxmlformats.org/markup-compatibility/2006">
      <mc:Choice Requires="x14">
        <control shapeId="1404" r:id="rId58" name="SpinButton8">
          <controlPr defaultSize="0" autoLine="0" linkedCell="H235" r:id="rId5">
            <anchor moveWithCells="1">
              <from>
                <xdr:col>6</xdr:col>
                <xdr:colOff>9525</xdr:colOff>
                <xdr:row>234</xdr:row>
                <xdr:rowOff>9525</xdr:rowOff>
              </from>
              <to>
                <xdr:col>7</xdr:col>
                <xdr:colOff>9525</xdr:colOff>
                <xdr:row>235</xdr:row>
                <xdr:rowOff>9525</xdr:rowOff>
              </to>
            </anchor>
          </controlPr>
        </control>
      </mc:Choice>
      <mc:Fallback>
        <control shapeId="1404" r:id="rId58" name="SpinButton8"/>
      </mc:Fallback>
    </mc:AlternateContent>
    <mc:AlternateContent xmlns:mc="http://schemas.openxmlformats.org/markup-compatibility/2006">
      <mc:Choice Requires="x14">
        <control shapeId="1405" r:id="rId59" name="SpinButton19">
          <controlPr defaultSize="0" autoLine="0" linkedCell="H237" r:id="rId5">
            <anchor moveWithCells="1">
              <from>
                <xdr:col>6</xdr:col>
                <xdr:colOff>9525</xdr:colOff>
                <xdr:row>236</xdr:row>
                <xdr:rowOff>9525</xdr:rowOff>
              </from>
              <to>
                <xdr:col>7</xdr:col>
                <xdr:colOff>9525</xdr:colOff>
                <xdr:row>237</xdr:row>
                <xdr:rowOff>19050</xdr:rowOff>
              </to>
            </anchor>
          </controlPr>
        </control>
      </mc:Choice>
      <mc:Fallback>
        <control shapeId="1405" r:id="rId59" name="SpinButton19"/>
      </mc:Fallback>
    </mc:AlternateContent>
    <mc:AlternateContent xmlns:mc="http://schemas.openxmlformats.org/markup-compatibility/2006">
      <mc:Choice Requires="x14">
        <control shapeId="1406" r:id="rId60" name="SpinButton20">
          <controlPr defaultSize="0" autoLine="0" linkedCell="H238" r:id="rId5">
            <anchor moveWithCells="1">
              <from>
                <xdr:col>6</xdr:col>
                <xdr:colOff>9525</xdr:colOff>
                <xdr:row>237</xdr:row>
                <xdr:rowOff>9525</xdr:rowOff>
              </from>
              <to>
                <xdr:col>7</xdr:col>
                <xdr:colOff>9525</xdr:colOff>
                <xdr:row>238</xdr:row>
                <xdr:rowOff>19050</xdr:rowOff>
              </to>
            </anchor>
          </controlPr>
        </control>
      </mc:Choice>
      <mc:Fallback>
        <control shapeId="1406" r:id="rId60" name="SpinButton20"/>
      </mc:Fallback>
    </mc:AlternateContent>
    <mc:AlternateContent xmlns:mc="http://schemas.openxmlformats.org/markup-compatibility/2006">
      <mc:Choice Requires="x14">
        <control shapeId="1407" r:id="rId61" name="SpinButton29">
          <controlPr defaultSize="0" autoLine="0" linkedCell="H239" r:id="rId5">
            <anchor moveWithCells="1">
              <from>
                <xdr:col>6</xdr:col>
                <xdr:colOff>9525</xdr:colOff>
                <xdr:row>238</xdr:row>
                <xdr:rowOff>9525</xdr:rowOff>
              </from>
              <to>
                <xdr:col>7</xdr:col>
                <xdr:colOff>9525</xdr:colOff>
                <xdr:row>239</xdr:row>
                <xdr:rowOff>19050</xdr:rowOff>
              </to>
            </anchor>
          </controlPr>
        </control>
      </mc:Choice>
      <mc:Fallback>
        <control shapeId="1407" r:id="rId61" name="SpinButton29"/>
      </mc:Fallback>
    </mc:AlternateContent>
    <mc:AlternateContent xmlns:mc="http://schemas.openxmlformats.org/markup-compatibility/2006">
      <mc:Choice Requires="x14">
        <control shapeId="1408" r:id="rId62" name="SpinButton30">
          <controlPr defaultSize="0" autoLine="0" linkedCell="H240" r:id="rId5">
            <anchor moveWithCells="1">
              <from>
                <xdr:col>6</xdr:col>
                <xdr:colOff>9525</xdr:colOff>
                <xdr:row>239</xdr:row>
                <xdr:rowOff>9525</xdr:rowOff>
              </from>
              <to>
                <xdr:col>7</xdr:col>
                <xdr:colOff>9525</xdr:colOff>
                <xdr:row>240</xdr:row>
                <xdr:rowOff>19050</xdr:rowOff>
              </to>
            </anchor>
          </controlPr>
        </control>
      </mc:Choice>
      <mc:Fallback>
        <control shapeId="1408" r:id="rId62" name="SpinButton30"/>
      </mc:Fallback>
    </mc:AlternateContent>
    <mc:AlternateContent xmlns:mc="http://schemas.openxmlformats.org/markup-compatibility/2006">
      <mc:Choice Requires="x14">
        <control shapeId="1409" r:id="rId63" name="SpinButton31">
          <controlPr defaultSize="0" autoLine="0" linkedCell="H241" r:id="rId5">
            <anchor moveWithCells="1">
              <from>
                <xdr:col>6</xdr:col>
                <xdr:colOff>9525</xdr:colOff>
                <xdr:row>240</xdr:row>
                <xdr:rowOff>9525</xdr:rowOff>
              </from>
              <to>
                <xdr:col>7</xdr:col>
                <xdr:colOff>9525</xdr:colOff>
                <xdr:row>241</xdr:row>
                <xdr:rowOff>19050</xdr:rowOff>
              </to>
            </anchor>
          </controlPr>
        </control>
      </mc:Choice>
      <mc:Fallback>
        <control shapeId="1409" r:id="rId63" name="SpinButton31"/>
      </mc:Fallback>
    </mc:AlternateContent>
    <mc:AlternateContent xmlns:mc="http://schemas.openxmlformats.org/markup-compatibility/2006">
      <mc:Choice Requires="x14">
        <control shapeId="1417" r:id="rId64" name="SpinButton34">
          <controlPr defaultSize="0" autoLine="0" linkedCell="H236" r:id="rId5">
            <anchor moveWithCells="1">
              <from>
                <xdr:col>6</xdr:col>
                <xdr:colOff>9525</xdr:colOff>
                <xdr:row>235</xdr:row>
                <xdr:rowOff>9525</xdr:rowOff>
              </from>
              <to>
                <xdr:col>7</xdr:col>
                <xdr:colOff>9525</xdr:colOff>
                <xdr:row>236</xdr:row>
                <xdr:rowOff>9525</xdr:rowOff>
              </to>
            </anchor>
          </controlPr>
        </control>
      </mc:Choice>
      <mc:Fallback>
        <control shapeId="1417" r:id="rId64" name="SpinButton34"/>
      </mc:Fallback>
    </mc:AlternateContent>
    <mc:AlternateContent xmlns:mc="http://schemas.openxmlformats.org/markup-compatibility/2006">
      <mc:Choice Requires="x14">
        <control shapeId="1425" r:id="rId65" name="SpinButton41">
          <controlPr defaultSize="0" autoLine="0" linkedCell="H141" r:id="rId5">
            <anchor moveWithCells="1">
              <from>
                <xdr:col>6</xdr:col>
                <xdr:colOff>9525</xdr:colOff>
                <xdr:row>140</xdr:row>
                <xdr:rowOff>9525</xdr:rowOff>
              </from>
              <to>
                <xdr:col>7</xdr:col>
                <xdr:colOff>9525</xdr:colOff>
                <xdr:row>141</xdr:row>
                <xdr:rowOff>9525</xdr:rowOff>
              </to>
            </anchor>
          </controlPr>
        </control>
      </mc:Choice>
      <mc:Fallback>
        <control shapeId="1425" r:id="rId65" name="SpinButton41"/>
      </mc:Fallback>
    </mc:AlternateContent>
    <mc:AlternateContent xmlns:mc="http://schemas.openxmlformats.org/markup-compatibility/2006">
      <mc:Choice Requires="x14">
        <control shapeId="1426" r:id="rId66" name="SpinButton42">
          <controlPr defaultSize="0" autoLine="0" linkedCell="E142" r:id="rId10">
            <anchor moveWithCells="1">
              <from>
                <xdr:col>4</xdr:col>
                <xdr:colOff>9525</xdr:colOff>
                <xdr:row>141</xdr:row>
                <xdr:rowOff>0</xdr:rowOff>
              </from>
              <to>
                <xdr:col>4</xdr:col>
                <xdr:colOff>342900</xdr:colOff>
                <xdr:row>142</xdr:row>
                <xdr:rowOff>0</xdr:rowOff>
              </to>
            </anchor>
          </controlPr>
        </control>
      </mc:Choice>
      <mc:Fallback>
        <control shapeId="1426" r:id="rId66" name="SpinButton42"/>
      </mc:Fallback>
    </mc:AlternateContent>
    <mc:AlternateContent xmlns:mc="http://schemas.openxmlformats.org/markup-compatibility/2006">
      <mc:Choice Requires="x14">
        <control shapeId="1436" r:id="rId67" name="SpinButton43">
          <controlPr defaultSize="0" autoLine="0" linkedCell="E127" r:id="rId10">
            <anchor moveWithCells="1">
              <from>
                <xdr:col>4</xdr:col>
                <xdr:colOff>9525</xdr:colOff>
                <xdr:row>126</xdr:row>
                <xdr:rowOff>0</xdr:rowOff>
              </from>
              <to>
                <xdr:col>4</xdr:col>
                <xdr:colOff>342900</xdr:colOff>
                <xdr:row>127</xdr:row>
                <xdr:rowOff>0</xdr:rowOff>
              </to>
            </anchor>
          </controlPr>
        </control>
      </mc:Choice>
      <mc:Fallback>
        <control shapeId="1436" r:id="rId67" name="SpinButton43"/>
      </mc:Fallback>
    </mc:AlternateContent>
    <mc:AlternateContent xmlns:mc="http://schemas.openxmlformats.org/markup-compatibility/2006">
      <mc:Choice Requires="x14">
        <control shapeId="1438" r:id="rId68" name="SpinButton44">
          <controlPr defaultSize="0" autoLine="0" linkedCell="H126" r:id="rId5">
            <anchor moveWithCells="1">
              <from>
                <xdr:col>6</xdr:col>
                <xdr:colOff>9525</xdr:colOff>
                <xdr:row>125</xdr:row>
                <xdr:rowOff>9525</xdr:rowOff>
              </from>
              <to>
                <xdr:col>7</xdr:col>
                <xdr:colOff>9525</xdr:colOff>
                <xdr:row>126</xdr:row>
                <xdr:rowOff>9525</xdr:rowOff>
              </to>
            </anchor>
          </controlPr>
        </control>
      </mc:Choice>
      <mc:Fallback>
        <control shapeId="1438" r:id="rId68" name="SpinButton44"/>
      </mc:Fallback>
    </mc:AlternateContent>
    <mc:AlternateContent xmlns:mc="http://schemas.openxmlformats.org/markup-compatibility/2006">
      <mc:Choice Requires="x14">
        <control shapeId="1440" r:id="rId69" name="SpinButton45">
          <controlPr defaultSize="0" autoLine="0" linkedCell="#REF!" r:id="rId5">
            <anchor moveWithCells="1">
              <from>
                <xdr:col>6</xdr:col>
                <xdr:colOff>9525</xdr:colOff>
                <xdr:row>272</xdr:row>
                <xdr:rowOff>0</xdr:rowOff>
              </from>
              <to>
                <xdr:col>7</xdr:col>
                <xdr:colOff>9525</xdr:colOff>
                <xdr:row>273</xdr:row>
                <xdr:rowOff>9525</xdr:rowOff>
              </to>
            </anchor>
          </controlPr>
        </control>
      </mc:Choice>
      <mc:Fallback>
        <control shapeId="1440" r:id="rId69" name="SpinButton45"/>
      </mc:Fallback>
    </mc:AlternateContent>
    <mc:AlternateContent xmlns:mc="http://schemas.openxmlformats.org/markup-compatibility/2006">
      <mc:Choice Requires="x14">
        <control shapeId="1441" r:id="rId70" name="SpinButton46">
          <controlPr defaultSize="0" autoLine="0" linkedCell="#REF!" r:id="rId5">
            <anchor moveWithCells="1">
              <from>
                <xdr:col>6</xdr:col>
                <xdr:colOff>9525</xdr:colOff>
                <xdr:row>272</xdr:row>
                <xdr:rowOff>0</xdr:rowOff>
              </from>
              <to>
                <xdr:col>7</xdr:col>
                <xdr:colOff>9525</xdr:colOff>
                <xdr:row>273</xdr:row>
                <xdr:rowOff>9525</xdr:rowOff>
              </to>
            </anchor>
          </controlPr>
        </control>
      </mc:Choice>
      <mc:Fallback>
        <control shapeId="1441" r:id="rId70" name="SpinButton46"/>
      </mc:Fallback>
    </mc:AlternateContent>
    <mc:AlternateContent xmlns:mc="http://schemas.openxmlformats.org/markup-compatibility/2006">
      <mc:Choice Requires="x14">
        <control shapeId="1442" r:id="rId71" name="SpinButton47">
          <controlPr defaultSize="0" autoLine="0" linkedCell="#REF!" r:id="rId5">
            <anchor moveWithCells="1">
              <from>
                <xdr:col>6</xdr:col>
                <xdr:colOff>9525</xdr:colOff>
                <xdr:row>272</xdr:row>
                <xdr:rowOff>0</xdr:rowOff>
              </from>
              <to>
                <xdr:col>7</xdr:col>
                <xdr:colOff>9525</xdr:colOff>
                <xdr:row>273</xdr:row>
                <xdr:rowOff>9525</xdr:rowOff>
              </to>
            </anchor>
          </controlPr>
        </control>
      </mc:Choice>
      <mc:Fallback>
        <control shapeId="1442" r:id="rId71" name="SpinButton47"/>
      </mc:Fallback>
    </mc:AlternateContent>
    <mc:AlternateContent xmlns:mc="http://schemas.openxmlformats.org/markup-compatibility/2006">
      <mc:Choice Requires="x14">
        <control shapeId="1443" r:id="rId72" name="SpinButton48">
          <controlPr defaultSize="0" autoLine="0" linkedCell="H273" r:id="rId5">
            <anchor moveWithCells="1">
              <from>
                <xdr:col>6</xdr:col>
                <xdr:colOff>9525</xdr:colOff>
                <xdr:row>272</xdr:row>
                <xdr:rowOff>9525</xdr:rowOff>
              </from>
              <to>
                <xdr:col>7</xdr:col>
                <xdr:colOff>9525</xdr:colOff>
                <xdr:row>273</xdr:row>
                <xdr:rowOff>19050</xdr:rowOff>
              </to>
            </anchor>
          </controlPr>
        </control>
      </mc:Choice>
      <mc:Fallback>
        <control shapeId="1443" r:id="rId72" name="SpinButton48"/>
      </mc:Fallback>
    </mc:AlternateContent>
    <mc:AlternateContent xmlns:mc="http://schemas.openxmlformats.org/markup-compatibility/2006">
      <mc:Choice Requires="x14">
        <control shapeId="1444" r:id="rId73" name="SpinButton49">
          <controlPr defaultSize="0" autoLine="0" linkedCell="H274" r:id="rId5">
            <anchor moveWithCells="1">
              <from>
                <xdr:col>6</xdr:col>
                <xdr:colOff>9525</xdr:colOff>
                <xdr:row>273</xdr:row>
                <xdr:rowOff>9525</xdr:rowOff>
              </from>
              <to>
                <xdr:col>7</xdr:col>
                <xdr:colOff>9525</xdr:colOff>
                <xdr:row>274</xdr:row>
                <xdr:rowOff>19050</xdr:rowOff>
              </to>
            </anchor>
          </controlPr>
        </control>
      </mc:Choice>
      <mc:Fallback>
        <control shapeId="1444" r:id="rId73" name="SpinButton49"/>
      </mc:Fallback>
    </mc:AlternateContent>
    <mc:AlternateContent xmlns:mc="http://schemas.openxmlformats.org/markup-compatibility/2006">
      <mc:Choice Requires="x14">
        <control shapeId="1445" r:id="rId74" name="SpinButton50">
          <controlPr defaultSize="0" autoLine="0" linkedCell="H275" r:id="rId5">
            <anchor moveWithCells="1">
              <from>
                <xdr:col>6</xdr:col>
                <xdr:colOff>9525</xdr:colOff>
                <xdr:row>274</xdr:row>
                <xdr:rowOff>9525</xdr:rowOff>
              </from>
              <to>
                <xdr:col>7</xdr:col>
                <xdr:colOff>9525</xdr:colOff>
                <xdr:row>275</xdr:row>
                <xdr:rowOff>19050</xdr:rowOff>
              </to>
            </anchor>
          </controlPr>
        </control>
      </mc:Choice>
      <mc:Fallback>
        <control shapeId="1445" r:id="rId74" name="SpinButton50"/>
      </mc:Fallback>
    </mc:AlternateContent>
    <mc:AlternateContent xmlns:mc="http://schemas.openxmlformats.org/markup-compatibility/2006">
      <mc:Choice Requires="x14">
        <control shapeId="1446" r:id="rId75" name="SpinButton11">
          <controlPr defaultSize="0" autoLine="0" linkedCell="H276" r:id="rId5">
            <anchor moveWithCells="1">
              <from>
                <xdr:col>6</xdr:col>
                <xdr:colOff>9525</xdr:colOff>
                <xdr:row>275</xdr:row>
                <xdr:rowOff>9525</xdr:rowOff>
              </from>
              <to>
                <xdr:col>7</xdr:col>
                <xdr:colOff>9525</xdr:colOff>
                <xdr:row>276</xdr:row>
                <xdr:rowOff>19050</xdr:rowOff>
              </to>
            </anchor>
          </controlPr>
        </control>
      </mc:Choice>
      <mc:Fallback>
        <control shapeId="1446" r:id="rId75" name="SpinButton11"/>
      </mc:Fallback>
    </mc:AlternateContent>
    <mc:AlternateContent xmlns:mc="http://schemas.openxmlformats.org/markup-compatibility/2006">
      <mc:Choice Requires="x14">
        <control shapeId="1030" r:id="rId76" name="Check Box 6">
          <controlPr defaultSize="0" autoFill="0" autoLine="0" autoPict="0">
            <anchor moveWithCells="1">
              <from>
                <xdr:col>6</xdr:col>
                <xdr:colOff>9525</xdr:colOff>
                <xdr:row>76</xdr:row>
                <xdr:rowOff>171450</xdr:rowOff>
              </from>
              <to>
                <xdr:col>6</xdr:col>
                <xdr:colOff>238125</xdr:colOff>
                <xdr:row>78</xdr:row>
                <xdr:rowOff>28575</xdr:rowOff>
              </to>
            </anchor>
          </controlPr>
        </control>
      </mc:Choice>
    </mc:AlternateContent>
    <mc:AlternateContent xmlns:mc="http://schemas.openxmlformats.org/markup-compatibility/2006">
      <mc:Choice Requires="x14">
        <control shapeId="1031" r:id="rId77" name="Check Box 7">
          <controlPr defaultSize="0" autoFill="0" autoLine="0" autoPict="0">
            <anchor moveWithCells="1">
              <from>
                <xdr:col>6</xdr:col>
                <xdr:colOff>9525</xdr:colOff>
                <xdr:row>86</xdr:row>
                <xdr:rowOff>171450</xdr:rowOff>
              </from>
              <to>
                <xdr:col>6</xdr:col>
                <xdr:colOff>238125</xdr:colOff>
                <xdr:row>88</xdr:row>
                <xdr:rowOff>38100</xdr:rowOff>
              </to>
            </anchor>
          </controlPr>
        </control>
      </mc:Choice>
    </mc:AlternateContent>
    <mc:AlternateContent xmlns:mc="http://schemas.openxmlformats.org/markup-compatibility/2006">
      <mc:Choice Requires="x14">
        <control shapeId="1032" r:id="rId78" name="Check Box 8">
          <controlPr defaultSize="0" autoFill="0" autoLine="0" autoPict="0">
            <anchor moveWithCells="1">
              <from>
                <xdr:col>6</xdr:col>
                <xdr:colOff>9525</xdr:colOff>
                <xdr:row>96</xdr:row>
                <xdr:rowOff>0</xdr:rowOff>
              </from>
              <to>
                <xdr:col>6</xdr:col>
                <xdr:colOff>209550</xdr:colOff>
                <xdr:row>97</xdr:row>
                <xdr:rowOff>9525</xdr:rowOff>
              </to>
            </anchor>
          </controlPr>
        </control>
      </mc:Choice>
    </mc:AlternateContent>
    <mc:AlternateContent xmlns:mc="http://schemas.openxmlformats.org/markup-compatibility/2006">
      <mc:Choice Requires="x14">
        <control shapeId="1033" r:id="rId79" name="Check Box 9">
          <controlPr defaultSize="0" autoFill="0" autoLine="0" autoPict="0">
            <anchor moveWithCells="1">
              <from>
                <xdr:col>6</xdr:col>
                <xdr:colOff>9525</xdr:colOff>
                <xdr:row>69</xdr:row>
                <xdr:rowOff>0</xdr:rowOff>
              </from>
              <to>
                <xdr:col>6</xdr:col>
                <xdr:colOff>228600</xdr:colOff>
                <xdr:row>70</xdr:row>
                <xdr:rowOff>28575</xdr:rowOff>
              </to>
            </anchor>
          </controlPr>
        </control>
      </mc:Choice>
    </mc:AlternateContent>
    <mc:AlternateContent xmlns:mc="http://schemas.openxmlformats.org/markup-compatibility/2006">
      <mc:Choice Requires="x14">
        <control shapeId="1134" r:id="rId80" name="Check Box 110">
          <controlPr defaultSize="0" autoFill="0" autoLine="0" autoPict="0">
            <anchor moveWithCells="1">
              <from>
                <xdr:col>6</xdr:col>
                <xdr:colOff>9525</xdr:colOff>
                <xdr:row>70</xdr:row>
                <xdr:rowOff>0</xdr:rowOff>
              </from>
              <to>
                <xdr:col>6</xdr:col>
                <xdr:colOff>228600</xdr:colOff>
                <xdr:row>71</xdr:row>
                <xdr:rowOff>28575</xdr:rowOff>
              </to>
            </anchor>
          </controlPr>
        </control>
      </mc:Choice>
    </mc:AlternateContent>
    <mc:AlternateContent xmlns:mc="http://schemas.openxmlformats.org/markup-compatibility/2006">
      <mc:Choice Requires="x14">
        <control shapeId="1326" r:id="rId81" name="Check Box 302">
          <controlPr defaultSize="0" autoFill="0" autoLine="0" autoPict="0">
            <anchor moveWithCells="1">
              <from>
                <xdr:col>2</xdr:col>
                <xdr:colOff>9525</xdr:colOff>
                <xdr:row>14</xdr:row>
                <xdr:rowOff>180975</xdr:rowOff>
              </from>
              <to>
                <xdr:col>2</xdr:col>
                <xdr:colOff>228600</xdr:colOff>
                <xdr:row>15</xdr:row>
                <xdr:rowOff>190500</xdr:rowOff>
              </to>
            </anchor>
          </controlPr>
        </control>
      </mc:Choice>
    </mc:AlternateContent>
    <mc:AlternateContent xmlns:mc="http://schemas.openxmlformats.org/markup-compatibility/2006">
      <mc:Choice Requires="x14">
        <control shapeId="1327" r:id="rId82" name="Check Box 303">
          <controlPr defaultSize="0" autoFill="0" autoLine="0" autoPict="0">
            <anchor moveWithCells="1">
              <from>
                <xdr:col>2</xdr:col>
                <xdr:colOff>9525</xdr:colOff>
                <xdr:row>15</xdr:row>
                <xdr:rowOff>180975</xdr:rowOff>
              </from>
              <to>
                <xdr:col>2</xdr:col>
                <xdr:colOff>228600</xdr:colOff>
                <xdr:row>16</xdr:row>
                <xdr:rowOff>190500</xdr:rowOff>
              </to>
            </anchor>
          </controlPr>
        </control>
      </mc:Choice>
    </mc:AlternateContent>
    <mc:AlternateContent xmlns:mc="http://schemas.openxmlformats.org/markup-compatibility/2006">
      <mc:Choice Requires="x14">
        <control shapeId="1341" r:id="rId83" name="Check Box 317">
          <controlPr defaultSize="0" autoFill="0" autoLine="0" autoPict="0">
            <anchor moveWithCells="1">
              <from>
                <xdr:col>2</xdr:col>
                <xdr:colOff>9525</xdr:colOff>
                <xdr:row>31</xdr:row>
                <xdr:rowOff>180975</xdr:rowOff>
              </from>
              <to>
                <xdr:col>2</xdr:col>
                <xdr:colOff>228600</xdr:colOff>
                <xdr:row>32</xdr:row>
                <xdr:rowOff>190500</xdr:rowOff>
              </to>
            </anchor>
          </controlPr>
        </control>
      </mc:Choice>
    </mc:AlternateContent>
    <mc:AlternateContent xmlns:mc="http://schemas.openxmlformats.org/markup-compatibility/2006">
      <mc:Choice Requires="x14">
        <control shapeId="1342" r:id="rId84" name="Check Box 318">
          <controlPr defaultSize="0" autoFill="0" autoLine="0" autoPict="0">
            <anchor moveWithCells="1">
              <from>
                <xdr:col>2</xdr:col>
                <xdr:colOff>9525</xdr:colOff>
                <xdr:row>32</xdr:row>
                <xdr:rowOff>180975</xdr:rowOff>
              </from>
              <to>
                <xdr:col>2</xdr:col>
                <xdr:colOff>228600</xdr:colOff>
                <xdr:row>33</xdr:row>
                <xdr:rowOff>190500</xdr:rowOff>
              </to>
            </anchor>
          </controlPr>
        </control>
      </mc:Choice>
    </mc:AlternateContent>
    <mc:AlternateContent xmlns:mc="http://schemas.openxmlformats.org/markup-compatibility/2006">
      <mc:Choice Requires="x14">
        <control shapeId="1343" r:id="rId85" name="Check Box 319">
          <controlPr defaultSize="0" autoFill="0" autoLine="0" autoPict="0">
            <anchor moveWithCells="1">
              <from>
                <xdr:col>2</xdr:col>
                <xdr:colOff>9525</xdr:colOff>
                <xdr:row>33</xdr:row>
                <xdr:rowOff>180975</xdr:rowOff>
              </from>
              <to>
                <xdr:col>2</xdr:col>
                <xdr:colOff>228600</xdr:colOff>
                <xdr:row>34</xdr:row>
                <xdr:rowOff>190500</xdr:rowOff>
              </to>
            </anchor>
          </controlPr>
        </control>
      </mc:Choice>
    </mc:AlternateContent>
    <mc:AlternateContent xmlns:mc="http://schemas.openxmlformats.org/markup-compatibility/2006">
      <mc:Choice Requires="x14">
        <control shapeId="1361" r:id="rId86" name="Check Box 337">
          <controlPr defaultSize="0" autoFill="0" autoLine="0" autoPict="0">
            <anchor moveWithCells="1">
              <from>
                <xdr:col>2</xdr:col>
                <xdr:colOff>9525</xdr:colOff>
                <xdr:row>30</xdr:row>
                <xdr:rowOff>180975</xdr:rowOff>
              </from>
              <to>
                <xdr:col>2</xdr:col>
                <xdr:colOff>228600</xdr:colOff>
                <xdr:row>31</xdr:row>
                <xdr:rowOff>190500</xdr:rowOff>
              </to>
            </anchor>
          </controlPr>
        </control>
      </mc:Choice>
    </mc:AlternateContent>
    <mc:AlternateContent xmlns:mc="http://schemas.openxmlformats.org/markup-compatibility/2006">
      <mc:Choice Requires="x14">
        <control shapeId="1372" r:id="rId87" name="Check Box 348">
          <controlPr defaultSize="0" autoFill="0" autoLine="0" autoPict="0">
            <anchor moveWithCells="1">
              <from>
                <xdr:col>6</xdr:col>
                <xdr:colOff>9525</xdr:colOff>
                <xdr:row>75</xdr:row>
                <xdr:rowOff>171450</xdr:rowOff>
              </from>
              <to>
                <xdr:col>6</xdr:col>
                <xdr:colOff>219075</xdr:colOff>
                <xdr:row>77</xdr:row>
                <xdr:rowOff>19050</xdr:rowOff>
              </to>
            </anchor>
          </controlPr>
        </control>
      </mc:Choice>
    </mc:AlternateContent>
    <mc:AlternateContent xmlns:mc="http://schemas.openxmlformats.org/markup-compatibility/2006">
      <mc:Choice Requires="x14">
        <control shapeId="1451" r:id="rId88" name="Drop Down 427">
          <controlPr defaultSize="0" autoLine="0" autoPict="0">
            <anchor moveWithCells="1">
              <from>
                <xdr:col>0</xdr:col>
                <xdr:colOff>19050</xdr:colOff>
                <xdr:row>63</xdr:row>
                <xdr:rowOff>9525</xdr:rowOff>
              </from>
              <to>
                <xdr:col>1</xdr:col>
                <xdr:colOff>390525</xdr:colOff>
                <xdr:row>65</xdr:row>
                <xdr:rowOff>142875</xdr:rowOff>
              </to>
            </anchor>
          </controlPr>
        </control>
      </mc:Choice>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EFDD3BB40409479D00CBEAD4611398007C3617DE01807146A59FBDF984BDC480" ma:contentTypeVersion="0" ma:contentTypeDescription="Create a new document." ma:contentTypeScope="" ma:versionID="93c3a9bf659172bc5bc72aa22227f0f9">
  <xsd:schema xmlns:xsd="http://www.w3.org/2001/XMLSchema" xmlns:xs="http://www.w3.org/2001/XMLSchema" xmlns:p="http://schemas.microsoft.com/office/2006/metadata/properties" targetNamespace="http://schemas.microsoft.com/office/2006/metadata/properties" ma:root="true" ma:fieldsID="2bc4a56dfa73129e7e127b96c1e9e51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BF228B-D01F-4EAB-9BF7-2CAA78B38E48}">
  <ds:schemaRefs>
    <ds:schemaRef ds:uri="http://schemas.microsoft.com/sharepoint/v3/contenttype/forms"/>
  </ds:schemaRefs>
</ds:datastoreItem>
</file>

<file path=customXml/itemProps2.xml><?xml version="1.0" encoding="utf-8"?>
<ds:datastoreItem xmlns:ds="http://schemas.openxmlformats.org/officeDocument/2006/customXml" ds:itemID="{011F9887-AA0B-4A1D-AB40-52A47A45E4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8488D47-38EE-4E7C-BE3E-401F7C7FD1A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Tabelle1</vt:lpstr>
      <vt:lpstr>Tabelle1!Druckbereich</vt:lpstr>
      <vt:lpstr>Shape</vt:lpstr>
    </vt:vector>
  </TitlesOfParts>
  <Company>Leister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Configurator Seamtek 900 AT, V1.3</dc:title>
  <dc:creator>Ettlin Simon</dc:creator>
  <cp:lastModifiedBy>Ettlin Simon</cp:lastModifiedBy>
  <cp:lastPrinted>2016-10-27T13:48:56Z</cp:lastPrinted>
  <dcterms:created xsi:type="dcterms:W3CDTF">2015-01-22T07:45:58Z</dcterms:created>
  <dcterms:modified xsi:type="dcterms:W3CDTF">2017-02-21T15:27:41Z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0x010100B8EFDD3BB40409479D00CBEAD4611398007C3617DE01807146A59FBDF984BDC480</vt:lpwstr>
  </property>
</Properties>
</file>